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Hoja1" sheetId="1" state="hidden" r:id="rId1"/>
    <sheet name="F4" sheetId="2" r:id="rId2"/>
  </sheets>
  <definedNames>
    <definedName name="_xlnm._FilterDatabase" localSheetId="1" hidden="1">'F4'!$C$8:$E$73</definedName>
    <definedName name="_xlnm.Print_Area" localSheetId="1">'F4'!$A$1:$E$74</definedName>
  </definedNames>
  <calcPr fullCalcOnLoad="1"/>
</workbook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<sst xmlns="http://schemas.openxmlformats.org/spreadsheetml/2006/main" count="68" uniqueCount="48">
  <si>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</si>
  <si>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</si>
  <si>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</si>
  <si>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</si>
  <si>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</si>
  <si>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</si>
  <si>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</si>
  <si>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</si>
  <si>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</si>
  <si>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</si>
  <si>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</si>
  <si>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</si>
  <si>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</si>
  <si>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</si>
  <si>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</si>
  <si>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</si>
  <si>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</si>
  <si>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</si>
  <si>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</si>
  <si>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</si>
  <si>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</si>
  <si>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</si>
  <si>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</si>
  <si>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</si>
  <si>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</si>
  <si>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</si>
  <si>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</si>
  <si>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</si>
  <si>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</si>
  <si>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</si>
  <si>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</si>
  <si>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</si>
  <si>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</si>
  <si>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</si>
  <si>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</si>
  <si>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</si>
  <si>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</si>
  <si>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</si>
  <si>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</si>
  <si>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</si>
  <si>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</si>
  <si>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MUNICIPIO DE CUERNAVACA </t>
  </si>
  <si>
    <t>BALANCE PRESUPUESTARIO - LDF</t>
  </si>
  <si>
    <t>TESORERÍA MUNICIPAL</t>
  </si>
  <si>
    <t>DIRECCIÓN GENERAL DE CONTABILIDAD Y CONTROL PRESUPUESTAL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</si>
  <si>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</si>
  <si>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 xml:space="preserve"> </t>
  </si>
  <si>
    <t>DEL 01 DE ENERO DEL 2021 AL 31 DE DICIEMBRE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</si>
</sst>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h:mm\ \a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$&quot;#,##0.00"/>
  </numFmts>
  <fonts count="5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52" fillId="0" borderId="11" xfId="0" applyFont="1" applyBorder="1" applyAlignment="1">
      <alignment vertical="center"/>
    </xf>
    <xf numFmtId="4" fontId="52" fillId="0" borderId="12" xfId="0" applyNumberFormat="1" applyFont="1" applyBorder="1" applyAlignment="1">
      <alignment vertical="center"/>
    </xf>
    <xf numFmtId="0" fontId="45" fillId="0" borderId="0" xfId="52" applyProtection="1">
      <alignment/>
      <protection locked="0"/>
    </xf>
    <xf numFmtId="0" fontId="45" fillId="0" borderId="0" xfId="52">
      <alignment/>
      <protection/>
    </xf>
    <xf numFmtId="0" fontId="53" fillId="0" borderId="0" xfId="52" applyFont="1">
      <alignment/>
      <protection/>
    </xf>
    <xf numFmtId="0" fontId="45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170" fontId="5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52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Alignment="1">
      <alignment/>
    </xf>
    <xf numFmtId="4" fontId="2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5" fillId="0" borderId="0" xfId="0" applyNumberFormat="1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 vertical="center" wrapText="1"/>
    </xf>
    <xf numFmtId="4" fontId="55" fillId="0" borderId="16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44" fontId="6" fillId="0" borderId="17" xfId="49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44" fontId="7" fillId="0" borderId="17" xfId="49" applyFont="1" applyBorder="1" applyAlignment="1">
      <alignment vertical="center"/>
    </xf>
    <xf numFmtId="44" fontId="7" fillId="0" borderId="17" xfId="49" applyFont="1" applyFill="1" applyBorder="1" applyAlignment="1">
      <alignment vertical="center"/>
    </xf>
    <xf numFmtId="44" fontId="7" fillId="34" borderId="17" xfId="49" applyFont="1" applyFill="1" applyBorder="1" applyAlignment="1">
      <alignment vertical="center"/>
    </xf>
    <xf numFmtId="44" fontId="6" fillId="33" borderId="13" xfId="49" applyFont="1" applyFill="1" applyBorder="1" applyAlignment="1">
      <alignment horizontal="center" vertical="center"/>
    </xf>
    <xf numFmtId="44" fontId="6" fillId="33" borderId="13" xfId="49" applyFont="1" applyFill="1" applyBorder="1" applyAlignment="1">
      <alignment horizontal="center" vertical="center" wrapText="1"/>
    </xf>
    <xf numFmtId="44" fontId="56" fillId="0" borderId="17" xfId="49" applyFont="1" applyBorder="1" applyAlignment="1">
      <alignment vertical="center"/>
    </xf>
    <xf numFmtId="0" fontId="55" fillId="0" borderId="18" xfId="0" applyFont="1" applyBorder="1" applyAlignment="1">
      <alignment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43" fontId="45" fillId="0" borderId="0" xfId="47" applyFont="1" applyFill="1" applyAlignment="1">
      <alignment/>
    </xf>
    <xf numFmtId="43" fontId="2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top" wrapText="1"/>
      <protection/>
    </xf>
    <xf numFmtId="43" fontId="45" fillId="0" borderId="0" xfId="47" applyFont="1" applyAlignment="1">
      <alignment/>
    </xf>
    <xf numFmtId="4" fontId="0" fillId="0" borderId="0" xfId="0" applyNumberFormat="1" applyAlignment="1">
      <alignment/>
    </xf>
    <xf numFmtId="44" fontId="6" fillId="0" borderId="17" xfId="49" applyFont="1" applyFill="1" applyBorder="1" applyAlignment="1">
      <alignment vertical="center"/>
    </xf>
    <xf numFmtId="44" fontId="57" fillId="0" borderId="17" xfId="49" applyFont="1" applyFill="1" applyBorder="1" applyAlignment="1">
      <alignment vertical="center"/>
    </xf>
    <xf numFmtId="43" fontId="45" fillId="35" borderId="0" xfId="47" applyFont="1" applyFill="1" applyAlignment="1">
      <alignment/>
    </xf>
    <xf numFmtId="43" fontId="45" fillId="0" borderId="0" xfId="0" applyNumberFormat="1" applyFont="1" applyAlignment="1">
      <alignment/>
    </xf>
    <xf numFmtId="44" fontId="7" fillId="36" borderId="17" xfId="49" applyFont="1" applyFill="1" applyBorder="1" applyAlignment="1">
      <alignment vertical="center"/>
    </xf>
    <xf numFmtId="44" fontId="57" fillId="36" borderId="17" xfId="49" applyFont="1" applyFill="1" applyBorder="1" applyAlignment="1">
      <alignment vertical="center"/>
    </xf>
    <xf numFmtId="44" fontId="45" fillId="0" borderId="0" xfId="0" applyNumberFormat="1" applyFont="1" applyAlignment="1">
      <alignment/>
    </xf>
    <xf numFmtId="0" fontId="54" fillId="33" borderId="19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38100</xdr:rowOff>
    </xdr:from>
    <xdr:to>
      <xdr:col>1</xdr:col>
      <xdr:colOff>1238250</xdr:colOff>
      <xdr:row>6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47650" y="38100"/>
          <a:ext cx="1047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6" customWidth="1"/>
  </cols>
  <sheetData>
    <row r="1" spans="1:2" ht="11.25">
      <c r="A1" s="5"/>
      <c r="B1" s="5"/>
    </row>
    <row r="2020" ht="11.25">
      <c r="A2020" s="7" t="s">
        <v>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73"/>
  <sheetViews>
    <sheetView tabSelected="1" zoomScalePageLayoutView="0" workbookViewId="0" topLeftCell="A1">
      <selection activeCell="L6" sqref="L6"/>
    </sheetView>
  </sheetViews>
  <sheetFormatPr defaultColWidth="12" defaultRowHeight="12.75"/>
  <cols>
    <col min="1" max="1" width="1.0078125" style="1" customWidth="1"/>
    <col min="2" max="2" width="88.5" style="1" customWidth="1"/>
    <col min="3" max="3" width="25.66015625" style="1" bestFit="1" customWidth="1"/>
    <col min="4" max="4" width="31" style="1" bestFit="1" customWidth="1"/>
    <col min="5" max="5" width="25.66015625" style="1" bestFit="1" customWidth="1"/>
    <col min="6" max="6" width="12" style="1" customWidth="1"/>
    <col min="7" max="7" width="16.66015625" style="42" hidden="1" customWidth="1"/>
    <col min="8" max="8" width="15.16015625" style="21" hidden="1" customWidth="1"/>
    <col min="9" max="9" width="0" style="21" hidden="1" customWidth="1"/>
    <col min="10" max="10" width="0" style="1" hidden="1" customWidth="1"/>
    <col min="11" max="11" width="16.66015625" style="1" bestFit="1" customWidth="1"/>
    <col min="12" max="12" width="20.16015625" style="1" bestFit="1" customWidth="1"/>
    <col min="13" max="13" width="16.66015625" style="1" bestFit="1" customWidth="1"/>
    <col min="14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G1" s="38"/>
      <c r="H1" s="17"/>
      <c r="I1" s="17"/>
    </row>
    <row r="2" spans="1:153" ht="16.5" customHeight="1">
      <c r="A2" s="54" t="s">
        <v>41</v>
      </c>
      <c r="B2" s="54"/>
      <c r="C2" s="54"/>
      <c r="D2" s="54"/>
      <c r="E2" s="54"/>
      <c r="F2" s="10"/>
      <c r="G2" s="39"/>
      <c r="H2" s="18"/>
      <c r="I2" s="18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55" t="s">
        <v>43</v>
      </c>
      <c r="B3" s="55"/>
      <c r="C3" s="55"/>
      <c r="D3" s="55"/>
      <c r="E3" s="55"/>
      <c r="F3" s="13"/>
      <c r="G3" s="40"/>
      <c r="H3" s="19"/>
      <c r="I3" s="19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55" t="s">
        <v>44</v>
      </c>
      <c r="B4" s="55"/>
      <c r="C4" s="55"/>
      <c r="D4" s="55"/>
      <c r="E4" s="55"/>
      <c r="F4" s="13"/>
      <c r="G4" s="40"/>
      <c r="H4" s="19"/>
      <c r="I4" s="19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55" t="s">
        <v>42</v>
      </c>
      <c r="B5" s="55"/>
      <c r="C5" s="55"/>
      <c r="D5" s="55"/>
      <c r="E5" s="55"/>
      <c r="F5" s="13"/>
      <c r="G5" s="40"/>
      <c r="H5" s="19"/>
      <c r="I5" s="19"/>
      <c r="J5" s="13"/>
      <c r="K5" s="13" t="s">
        <v>46</v>
      </c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56" t="s">
        <v>47</v>
      </c>
      <c r="B6" s="56"/>
      <c r="C6" s="56"/>
      <c r="D6" s="56"/>
      <c r="E6" s="56"/>
      <c r="F6" s="15"/>
      <c r="G6" s="41"/>
      <c r="H6" s="20"/>
      <c r="I6" s="20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G7" s="38"/>
      <c r="H7" s="17"/>
      <c r="I7" s="17"/>
    </row>
    <row r="8" spans="1:5" ht="31.5">
      <c r="A8" s="57" t="s">
        <v>0</v>
      </c>
      <c r="B8" s="58"/>
      <c r="C8" s="22" t="s">
        <v>1</v>
      </c>
      <c r="D8" s="22" t="s">
        <v>2</v>
      </c>
      <c r="E8" s="22" t="s">
        <v>3</v>
      </c>
    </row>
    <row r="9" spans="1:5" ht="4.5" customHeight="1">
      <c r="A9" s="23"/>
      <c r="B9" s="24"/>
      <c r="C9" s="25"/>
      <c r="D9" s="25"/>
      <c r="E9" s="25"/>
    </row>
    <row r="10" spans="1:5" ht="15.75">
      <c r="A10" s="35"/>
      <c r="B10" s="26" t="s">
        <v>4</v>
      </c>
      <c r="C10" s="27">
        <f>SUM(C11:C13)</f>
        <v>1427124507.8899999</v>
      </c>
      <c r="D10" s="27">
        <f>SUM(D11:D13)</f>
        <v>1360035277.7100003</v>
      </c>
      <c r="E10" s="27">
        <f>SUM(E11:E13)</f>
        <v>1366810277.7100003</v>
      </c>
    </row>
    <row r="11" spans="1:7" ht="15">
      <c r="A11" s="35"/>
      <c r="B11" s="36" t="s">
        <v>5</v>
      </c>
      <c r="C11" s="30">
        <v>1272758822</v>
      </c>
      <c r="D11" s="30">
        <v>1163378151.94</v>
      </c>
      <c r="E11" s="30">
        <v>1163378151.94</v>
      </c>
      <c r="G11" s="46"/>
    </row>
    <row r="12" spans="1:7" ht="15">
      <c r="A12" s="35"/>
      <c r="B12" s="37" t="s">
        <v>6</v>
      </c>
      <c r="C12" s="30">
        <v>289117717</v>
      </c>
      <c r="D12" s="30">
        <v>329266299.88</v>
      </c>
      <c r="E12" s="30">
        <v>329266299.88</v>
      </c>
      <c r="G12" s="46"/>
    </row>
    <row r="13" spans="1:5" ht="15">
      <c r="A13" s="35"/>
      <c r="B13" s="36" t="s">
        <v>7</v>
      </c>
      <c r="C13" s="45">
        <f>+C44</f>
        <v>-134752031.11</v>
      </c>
      <c r="D13" s="45">
        <f>+D44</f>
        <v>-132609174.11</v>
      </c>
      <c r="E13" s="45">
        <f>+E44</f>
        <v>-125834174.11</v>
      </c>
    </row>
    <row r="14" spans="1:5" ht="4.5" customHeight="1">
      <c r="A14" s="35"/>
      <c r="B14" s="28"/>
      <c r="C14" s="30"/>
      <c r="D14" s="30"/>
      <c r="E14" s="30"/>
    </row>
    <row r="15" spans="1:13" ht="18.75">
      <c r="A15" s="35"/>
      <c r="B15" s="26" t="s">
        <v>45</v>
      </c>
      <c r="C15" s="44">
        <f>SUM(C16:C17)</f>
        <v>1427124507.8899999</v>
      </c>
      <c r="D15" s="44">
        <f>SUM(D16:D17)</f>
        <v>1420481102.45</v>
      </c>
      <c r="E15" s="44">
        <f>SUM(E16:E17)</f>
        <v>1179353032.24</v>
      </c>
      <c r="G15" s="43"/>
      <c r="M15" s="1" t="s">
        <v>46</v>
      </c>
    </row>
    <row r="16" spans="1:14" ht="15">
      <c r="A16" s="35"/>
      <c r="B16" s="36" t="s">
        <v>8</v>
      </c>
      <c r="C16" s="30">
        <f>1272758820-134752031.11</f>
        <v>1138006788.8899999</v>
      </c>
      <c r="D16" s="30">
        <f>1191219638.42-132609174.11</f>
        <v>1058610464.3100001</v>
      </c>
      <c r="E16" s="30">
        <f>947807500.02-125834174.11</f>
        <v>821973325.91</v>
      </c>
      <c r="K16" s="42"/>
      <c r="L16" s="42"/>
      <c r="M16" s="42"/>
      <c r="N16" s="42"/>
    </row>
    <row r="17" spans="1:13" ht="15">
      <c r="A17" s="35"/>
      <c r="B17" s="37" t="s">
        <v>9</v>
      </c>
      <c r="C17" s="30">
        <v>289117719</v>
      </c>
      <c r="D17" s="30">
        <v>361870638.14</v>
      </c>
      <c r="E17" s="30">
        <v>357379706.33</v>
      </c>
      <c r="K17" s="50"/>
      <c r="L17" s="42"/>
      <c r="M17" s="42"/>
    </row>
    <row r="18" spans="1:5" ht="4.5" customHeight="1">
      <c r="A18" s="35"/>
      <c r="B18" s="28"/>
      <c r="C18" s="29"/>
      <c r="D18" s="29"/>
      <c r="E18" s="29"/>
    </row>
    <row r="19" spans="1:13" ht="15.75">
      <c r="A19" s="35"/>
      <c r="B19" s="26" t="s">
        <v>10</v>
      </c>
      <c r="C19" s="30">
        <f>SUM(C20:C21)</f>
        <v>0</v>
      </c>
      <c r="D19" s="27">
        <f>SUM(D20:D21)</f>
        <v>42406682.35</v>
      </c>
      <c r="E19" s="27">
        <f>SUM(E20:E21)</f>
        <v>42406682.35</v>
      </c>
      <c r="K19" s="50"/>
      <c r="L19" s="47"/>
      <c r="M19" s="47"/>
    </row>
    <row r="20" spans="1:7" ht="30">
      <c r="A20" s="35"/>
      <c r="B20" s="36" t="s">
        <v>11</v>
      </c>
      <c r="C20" s="31">
        <v>0</v>
      </c>
      <c r="D20" s="30">
        <v>1173032.82</v>
      </c>
      <c r="E20" s="30">
        <v>1173032.82</v>
      </c>
      <c r="G20" s="42">
        <v>53451177.78</v>
      </c>
    </row>
    <row r="21" spans="1:10" ht="30">
      <c r="A21" s="35"/>
      <c r="B21" s="36" t="s">
        <v>12</v>
      </c>
      <c r="C21" s="31">
        <v>0</v>
      </c>
      <c r="D21" s="30">
        <v>41233649.53</v>
      </c>
      <c r="E21" s="30">
        <v>41233649.53</v>
      </c>
      <c r="G21" s="21">
        <f>1727631.5+56.65+120653.73+995740.67+66.63+4609609.42+1558827.85+164615.73+77024.75+11042869.84+19265280.45+1318</f>
        <v>39563695.22</v>
      </c>
      <c r="H21" s="21">
        <v>44867638.57</v>
      </c>
      <c r="I21" s="21">
        <f>+H21-G21</f>
        <v>5303943.3500000015</v>
      </c>
      <c r="J21" s="21">
        <v>2939090.37</v>
      </c>
    </row>
    <row r="22" spans="1:5" ht="4.5" customHeight="1">
      <c r="A22" s="35"/>
      <c r="B22" s="28"/>
      <c r="C22" s="29"/>
      <c r="D22" s="29"/>
      <c r="E22" s="29"/>
    </row>
    <row r="23" spans="1:10" ht="15.75">
      <c r="A23" s="35"/>
      <c r="B23" s="26" t="s">
        <v>13</v>
      </c>
      <c r="C23" s="27">
        <f>C10-C15+C19</f>
        <v>0</v>
      </c>
      <c r="D23" s="34">
        <f>D10-D15+D19</f>
        <v>-18039142.38999977</v>
      </c>
      <c r="E23" s="27">
        <f>E10-E15+E19</f>
        <v>229863927.82000026</v>
      </c>
      <c r="J23" s="21">
        <v>1727631.5</v>
      </c>
    </row>
    <row r="24" spans="1:13" ht="15.75">
      <c r="A24" s="35"/>
      <c r="B24" s="26" t="s">
        <v>14</v>
      </c>
      <c r="C24" s="27">
        <f>C23-C44</f>
        <v>134752031.11</v>
      </c>
      <c r="D24" s="27">
        <f>D23-D44</f>
        <v>114570031.72000024</v>
      </c>
      <c r="E24" s="27">
        <f>E23-E44</f>
        <v>355698101.93000025</v>
      </c>
      <c r="G24" s="42">
        <f>+D12+D21</f>
        <v>370499949.40999997</v>
      </c>
      <c r="J24" s="21">
        <f>+J21+J23</f>
        <v>4666721.87</v>
      </c>
      <c r="L24" s="42"/>
      <c r="M24" s="42"/>
    </row>
    <row r="25" spans="1:8" ht="31.5">
      <c r="A25" s="35"/>
      <c r="B25" s="26" t="s">
        <v>15</v>
      </c>
      <c r="C25" s="27">
        <f>C24</f>
        <v>134752031.11</v>
      </c>
      <c r="D25" s="27">
        <f>D24-D19</f>
        <v>72163349.37000024</v>
      </c>
      <c r="E25" s="27">
        <f>E24-E19</f>
        <v>313291419.5800002</v>
      </c>
      <c r="G25" s="42">
        <f>+D17</f>
        <v>361870638.14</v>
      </c>
      <c r="H25" s="21">
        <f>+G24-G25</f>
        <v>8629311.26999998</v>
      </c>
    </row>
    <row r="26" spans="1:5" ht="4.5" customHeight="1">
      <c r="A26" s="35"/>
      <c r="B26" s="28"/>
      <c r="C26" s="29"/>
      <c r="D26" s="29"/>
      <c r="E26" s="29"/>
    </row>
    <row r="27" spans="1:5" ht="15.75">
      <c r="A27" s="51" t="s">
        <v>16</v>
      </c>
      <c r="B27" s="52"/>
      <c r="C27" s="32" t="s">
        <v>17</v>
      </c>
      <c r="D27" s="32" t="s">
        <v>2</v>
      </c>
      <c r="E27" s="32" t="s">
        <v>18</v>
      </c>
    </row>
    <row r="28" spans="1:5" ht="4.5" customHeight="1">
      <c r="A28" s="35"/>
      <c r="B28" s="28"/>
      <c r="C28" s="29"/>
      <c r="D28" s="29"/>
      <c r="E28" s="29"/>
    </row>
    <row r="29" spans="1:5" ht="15.75">
      <c r="A29" s="35"/>
      <c r="B29" s="26" t="s">
        <v>19</v>
      </c>
      <c r="C29" s="27">
        <f>SUM(C30:C31)</f>
        <v>23487588.73</v>
      </c>
      <c r="D29" s="27">
        <f>SUM(D30:D31)</f>
        <v>21948435.22</v>
      </c>
      <c r="E29" s="27">
        <f>SUM(E30:E31)</f>
        <v>20938068.95</v>
      </c>
    </row>
    <row r="30" spans="1:5" ht="30">
      <c r="A30" s="35"/>
      <c r="B30" s="36" t="s">
        <v>20</v>
      </c>
      <c r="C30" s="30">
        <v>23487588.73</v>
      </c>
      <c r="D30" s="30">
        <v>21948435.22</v>
      </c>
      <c r="E30" s="30">
        <v>20938068.95</v>
      </c>
    </row>
    <row r="31" spans="1:5" ht="15">
      <c r="A31" s="35"/>
      <c r="B31" s="36" t="s">
        <v>21</v>
      </c>
      <c r="C31" s="30">
        <v>0</v>
      </c>
      <c r="D31" s="30">
        <v>0</v>
      </c>
      <c r="E31" s="30">
        <v>0</v>
      </c>
    </row>
    <row r="32" spans="1:5" ht="4.5" customHeight="1">
      <c r="A32" s="35"/>
      <c r="B32" s="28"/>
      <c r="C32" s="29"/>
      <c r="D32" s="29"/>
      <c r="E32" s="29"/>
    </row>
    <row r="33" spans="1:5" ht="15.75">
      <c r="A33" s="35"/>
      <c r="B33" s="26" t="s">
        <v>22</v>
      </c>
      <c r="C33" s="27">
        <f>C25+C29</f>
        <v>158239619.84</v>
      </c>
      <c r="D33" s="27">
        <f>D25+D29</f>
        <v>94111784.59000024</v>
      </c>
      <c r="E33" s="27">
        <f>E25+E29</f>
        <v>334229488.5300002</v>
      </c>
    </row>
    <row r="34" spans="1:5" ht="4.5" customHeight="1">
      <c r="A34" s="35"/>
      <c r="B34" s="28"/>
      <c r="C34" s="29"/>
      <c r="D34" s="29"/>
      <c r="E34" s="29"/>
    </row>
    <row r="35" spans="1:5" ht="31.5">
      <c r="A35" s="53" t="s">
        <v>16</v>
      </c>
      <c r="B35" s="53"/>
      <c r="C35" s="33" t="s">
        <v>23</v>
      </c>
      <c r="D35" s="32" t="s">
        <v>2</v>
      </c>
      <c r="E35" s="33" t="s">
        <v>24</v>
      </c>
    </row>
    <row r="36" spans="1:5" ht="4.5" customHeight="1">
      <c r="A36" s="35"/>
      <c r="B36" s="28"/>
      <c r="C36" s="29"/>
      <c r="D36" s="29"/>
      <c r="E36" s="29"/>
    </row>
    <row r="37" spans="1:5" ht="15.75">
      <c r="A37" s="35"/>
      <c r="B37" s="26" t="s">
        <v>25</v>
      </c>
      <c r="C37" s="27">
        <f>SUM(C38:C39)</f>
        <v>0</v>
      </c>
      <c r="D37" s="27">
        <f>SUM(D38:D39)</f>
        <v>0</v>
      </c>
      <c r="E37" s="27">
        <f>SUM(E38:E39)</f>
        <v>0</v>
      </c>
    </row>
    <row r="38" spans="1:5" ht="30">
      <c r="A38" s="35"/>
      <c r="B38" s="36" t="s">
        <v>26</v>
      </c>
      <c r="C38" s="30">
        <v>0</v>
      </c>
      <c r="D38" s="30">
        <v>0</v>
      </c>
      <c r="E38" s="30">
        <v>0</v>
      </c>
    </row>
    <row r="39" spans="1:5" ht="30">
      <c r="A39" s="35"/>
      <c r="B39" s="36" t="s">
        <v>27</v>
      </c>
      <c r="C39" s="30">
        <v>0</v>
      </c>
      <c r="D39" s="30">
        <v>0</v>
      </c>
      <c r="E39" s="30">
        <v>0</v>
      </c>
    </row>
    <row r="40" spans="1:5" ht="15.75">
      <c r="A40" s="35"/>
      <c r="B40" s="26" t="s">
        <v>28</v>
      </c>
      <c r="C40" s="44">
        <f>SUM(C41:C42)</f>
        <v>134752031.11</v>
      </c>
      <c r="D40" s="44">
        <f>SUM(D41:D42)</f>
        <v>132609174.11</v>
      </c>
      <c r="E40" s="44">
        <f>SUM(E41:E42)</f>
        <v>125834174.11</v>
      </c>
    </row>
    <row r="41" spans="1:5" ht="15">
      <c r="A41" s="35"/>
      <c r="B41" s="36" t="s">
        <v>29</v>
      </c>
      <c r="C41" s="30">
        <v>134752031.11</v>
      </c>
      <c r="D41" s="30">
        <v>132609174.11</v>
      </c>
      <c r="E41" s="30">
        <v>125834174.11</v>
      </c>
    </row>
    <row r="42" spans="1:5" ht="15">
      <c r="A42" s="35"/>
      <c r="B42" s="36" t="s">
        <v>30</v>
      </c>
      <c r="C42" s="30">
        <v>0</v>
      </c>
      <c r="D42" s="30">
        <v>0</v>
      </c>
      <c r="E42" s="30">
        <v>0</v>
      </c>
    </row>
    <row r="43" spans="1:5" ht="4.5" customHeight="1">
      <c r="A43" s="35"/>
      <c r="B43" s="28"/>
      <c r="C43" s="29"/>
      <c r="D43" s="29"/>
      <c r="E43" s="29"/>
    </row>
    <row r="44" spans="1:5" ht="15.75">
      <c r="A44" s="35"/>
      <c r="B44" s="26" t="s">
        <v>31</v>
      </c>
      <c r="C44" s="34">
        <f>C37-C40</f>
        <v>-134752031.11</v>
      </c>
      <c r="D44" s="34">
        <f>D37-D40</f>
        <v>-132609174.11</v>
      </c>
      <c r="E44" s="34">
        <f>E37-E40</f>
        <v>-125834174.11</v>
      </c>
    </row>
    <row r="45" spans="1:5" ht="4.5" customHeight="1">
      <c r="A45" s="35"/>
      <c r="B45" s="26"/>
      <c r="C45" s="27"/>
      <c r="D45" s="27"/>
      <c r="E45" s="27"/>
    </row>
    <row r="46" spans="1:5" ht="31.5">
      <c r="A46" s="53" t="s">
        <v>16</v>
      </c>
      <c r="B46" s="53"/>
      <c r="C46" s="33" t="s">
        <v>23</v>
      </c>
      <c r="D46" s="32" t="s">
        <v>2</v>
      </c>
      <c r="E46" s="33" t="s">
        <v>24</v>
      </c>
    </row>
    <row r="47" spans="1:5" ht="4.5" customHeight="1">
      <c r="A47" s="35"/>
      <c r="B47" s="28"/>
      <c r="C47" s="29"/>
      <c r="D47" s="29"/>
      <c r="E47" s="29"/>
    </row>
    <row r="48" spans="1:5" ht="15">
      <c r="A48" s="35"/>
      <c r="B48" s="28" t="s">
        <v>32</v>
      </c>
      <c r="C48" s="48">
        <f>+C11</f>
        <v>1272758822</v>
      </c>
      <c r="D48" s="48">
        <f>+D11</f>
        <v>1163378151.94</v>
      </c>
      <c r="E48" s="48">
        <f>+E11</f>
        <v>1163378151.94</v>
      </c>
    </row>
    <row r="49" spans="1:5" ht="30">
      <c r="A49" s="35"/>
      <c r="B49" s="28" t="s">
        <v>33</v>
      </c>
      <c r="C49" s="49">
        <f>C50-C51</f>
        <v>-134752031.11</v>
      </c>
      <c r="D49" s="49">
        <f>D50-D51</f>
        <v>-132609174.11</v>
      </c>
      <c r="E49" s="49">
        <f>E50-E51</f>
        <v>-125834174.11</v>
      </c>
    </row>
    <row r="50" spans="1:7" ht="30">
      <c r="A50" s="35"/>
      <c r="B50" s="36" t="s">
        <v>26</v>
      </c>
      <c r="C50" s="48">
        <f>+C38</f>
        <v>0</v>
      </c>
      <c r="D50" s="48">
        <f>+D38</f>
        <v>0</v>
      </c>
      <c r="E50" s="48">
        <f>+E38</f>
        <v>0</v>
      </c>
      <c r="G50" s="42">
        <f>+C48+C49</f>
        <v>1138006790.8899999</v>
      </c>
    </row>
    <row r="51" spans="1:5" ht="15">
      <c r="A51" s="35"/>
      <c r="B51" s="36" t="s">
        <v>29</v>
      </c>
      <c r="C51" s="48">
        <f>+C41</f>
        <v>134752031.11</v>
      </c>
      <c r="D51" s="48">
        <f>+D41</f>
        <v>132609174.11</v>
      </c>
      <c r="E51" s="48">
        <f>+E41</f>
        <v>125834174.11</v>
      </c>
    </row>
    <row r="52" spans="1:5" ht="4.5" customHeight="1">
      <c r="A52" s="35"/>
      <c r="B52" s="28"/>
      <c r="C52" s="48"/>
      <c r="D52" s="48"/>
      <c r="E52" s="48"/>
    </row>
    <row r="53" spans="1:5" ht="15">
      <c r="A53" s="35"/>
      <c r="B53" s="28" t="s">
        <v>8</v>
      </c>
      <c r="C53" s="48">
        <f>+C16</f>
        <v>1138006788.8899999</v>
      </c>
      <c r="D53" s="48">
        <f>+D16</f>
        <v>1058610464.3100001</v>
      </c>
      <c r="E53" s="48">
        <f>+E16</f>
        <v>821973325.91</v>
      </c>
    </row>
    <row r="54" spans="1:5" ht="4.5" customHeight="1">
      <c r="A54" s="35"/>
      <c r="B54" s="28"/>
      <c r="C54" s="29"/>
      <c r="D54" s="29"/>
      <c r="E54" s="29"/>
    </row>
    <row r="55" spans="1:5" ht="30">
      <c r="A55" s="35"/>
      <c r="B55" s="28" t="s">
        <v>11</v>
      </c>
      <c r="C55" s="31">
        <v>0</v>
      </c>
      <c r="D55" s="48">
        <f>+D20</f>
        <v>1173032.82</v>
      </c>
      <c r="E55" s="48">
        <f>+E20</f>
        <v>1173032.82</v>
      </c>
    </row>
    <row r="56" spans="1:5" ht="4.5" customHeight="1">
      <c r="A56" s="35"/>
      <c r="B56" s="28"/>
      <c r="C56" s="29"/>
      <c r="D56" s="29"/>
      <c r="E56" s="29"/>
    </row>
    <row r="57" spans="1:5" ht="31.5">
      <c r="A57" s="35"/>
      <c r="B57" s="26" t="s">
        <v>34</v>
      </c>
      <c r="C57" s="27">
        <f>C48+C49-C53</f>
        <v>2</v>
      </c>
      <c r="D57" s="34">
        <f>D48+D49-D53+D55</f>
        <v>-26668453.66000002</v>
      </c>
      <c r="E57" s="27">
        <f>E48+E49-E53+E55</f>
        <v>216743684.74000007</v>
      </c>
    </row>
    <row r="58" spans="1:5" ht="31.5">
      <c r="A58" s="35"/>
      <c r="B58" s="26" t="s">
        <v>35</v>
      </c>
      <c r="C58" s="27">
        <f>C57-C49</f>
        <v>134752033.11</v>
      </c>
      <c r="D58" s="27">
        <f>D57-D49</f>
        <v>105940720.44999999</v>
      </c>
      <c r="E58" s="27">
        <f>E57-E49</f>
        <v>342577858.8500001</v>
      </c>
    </row>
    <row r="59" spans="1:5" ht="4.5" customHeight="1">
      <c r="A59" s="35"/>
      <c r="B59" s="28"/>
      <c r="C59" s="29"/>
      <c r="D59" s="29"/>
      <c r="E59" s="29"/>
    </row>
    <row r="60" spans="1:5" ht="31.5">
      <c r="A60" s="53" t="s">
        <v>16</v>
      </c>
      <c r="B60" s="53"/>
      <c r="C60" s="33" t="s">
        <v>23</v>
      </c>
      <c r="D60" s="32" t="s">
        <v>2</v>
      </c>
      <c r="E60" s="33" t="s">
        <v>24</v>
      </c>
    </row>
    <row r="61" spans="1:5" ht="4.5" customHeight="1">
      <c r="A61" s="35"/>
      <c r="B61" s="28"/>
      <c r="C61" s="29"/>
      <c r="D61" s="29"/>
      <c r="E61" s="29"/>
    </row>
    <row r="62" spans="1:5" ht="15">
      <c r="A62" s="35"/>
      <c r="B62" s="28" t="s">
        <v>6</v>
      </c>
      <c r="C62" s="48">
        <f>+C12</f>
        <v>289117717</v>
      </c>
      <c r="D62" s="48">
        <f>+D12</f>
        <v>329266299.88</v>
      </c>
      <c r="E62" s="48">
        <f>+E12</f>
        <v>329266299.88</v>
      </c>
    </row>
    <row r="63" spans="1:5" ht="30">
      <c r="A63" s="35"/>
      <c r="B63" s="28" t="s">
        <v>36</v>
      </c>
      <c r="C63" s="29">
        <f>C64-C65</f>
        <v>0</v>
      </c>
      <c r="D63" s="29">
        <f>D64-D65</f>
        <v>0</v>
      </c>
      <c r="E63" s="29">
        <f>E64-E65</f>
        <v>0</v>
      </c>
    </row>
    <row r="64" spans="1:5" ht="30">
      <c r="A64" s="35"/>
      <c r="B64" s="36" t="s">
        <v>27</v>
      </c>
      <c r="C64" s="29">
        <f>+C39</f>
        <v>0</v>
      </c>
      <c r="D64" s="29">
        <f>+D39</f>
        <v>0</v>
      </c>
      <c r="E64" s="29">
        <f>+E39</f>
        <v>0</v>
      </c>
    </row>
    <row r="65" spans="1:5" ht="15">
      <c r="A65" s="35"/>
      <c r="B65" s="36" t="s">
        <v>30</v>
      </c>
      <c r="C65" s="29">
        <f>+C42</f>
        <v>0</v>
      </c>
      <c r="D65" s="29">
        <f>+D42</f>
        <v>0</v>
      </c>
      <c r="E65" s="29">
        <f>+E42</f>
        <v>0</v>
      </c>
    </row>
    <row r="66" spans="1:5" ht="4.5" customHeight="1">
      <c r="A66" s="35"/>
      <c r="B66" s="28"/>
      <c r="C66" s="29"/>
      <c r="D66" s="29"/>
      <c r="E66" s="29"/>
    </row>
    <row r="67" spans="1:5" ht="15">
      <c r="A67" s="35"/>
      <c r="B67" s="28" t="s">
        <v>37</v>
      </c>
      <c r="C67" s="48">
        <f>+C17</f>
        <v>289117719</v>
      </c>
      <c r="D67" s="48">
        <f>+D17</f>
        <v>361870638.14</v>
      </c>
      <c r="E67" s="48">
        <f>+E17</f>
        <v>357379706.33</v>
      </c>
    </row>
    <row r="68" spans="1:5" ht="4.5" customHeight="1">
      <c r="A68" s="35"/>
      <c r="B68" s="28"/>
      <c r="C68" s="29"/>
      <c r="D68" s="29"/>
      <c r="E68" s="29"/>
    </row>
    <row r="69" spans="1:5" ht="30">
      <c r="A69" s="35"/>
      <c r="B69" s="28" t="s">
        <v>12</v>
      </c>
      <c r="C69" s="31">
        <v>0</v>
      </c>
      <c r="D69" s="29">
        <f>+D21</f>
        <v>41233649.53</v>
      </c>
      <c r="E69" s="29">
        <f>+E21</f>
        <v>41233649.53</v>
      </c>
    </row>
    <row r="70" spans="1:5" ht="4.5" customHeight="1">
      <c r="A70" s="35"/>
      <c r="B70" s="28"/>
      <c r="C70" s="29"/>
      <c r="D70" s="29"/>
      <c r="E70" s="29"/>
    </row>
    <row r="71" spans="1:5" ht="31.5">
      <c r="A71" s="35"/>
      <c r="B71" s="26" t="s">
        <v>38</v>
      </c>
      <c r="C71" s="34">
        <f>C62+C63-C67+C69</f>
        <v>-2</v>
      </c>
      <c r="D71" s="27">
        <f>D62+D63-D67+D69</f>
        <v>8629311.27000001</v>
      </c>
      <c r="E71" s="27">
        <f>E62+E63-E67+E69</f>
        <v>13120243.080000013</v>
      </c>
    </row>
    <row r="72" spans="1:5" ht="31.5">
      <c r="A72" s="35"/>
      <c r="B72" s="26" t="s">
        <v>39</v>
      </c>
      <c r="C72" s="34">
        <f>C71-C63</f>
        <v>-2</v>
      </c>
      <c r="D72" s="27">
        <f>D71-D63</f>
        <v>8629311.27000001</v>
      </c>
      <c r="E72" s="27">
        <f>E71-E63</f>
        <v>13120243.080000013</v>
      </c>
    </row>
    <row r="73" spans="1:5" ht="4.5" customHeight="1">
      <c r="A73" s="2"/>
      <c r="B73" s="3"/>
      <c r="C73" s="4"/>
      <c r="D73" s="4"/>
      <c r="E73" s="4"/>
    </row>
  </sheetData>
  <sheetProtection/>
  <autoFilter ref="C8:E73"/>
  <mergeCells count="10">
    <mergeCell ref="A27:B27"/>
    <mergeCell ref="A35:B35"/>
    <mergeCell ref="A46:B46"/>
    <mergeCell ref="A60:B60"/>
    <mergeCell ref="A2:E2"/>
    <mergeCell ref="A3:E3"/>
    <mergeCell ref="A4:E4"/>
    <mergeCell ref="A5:E5"/>
    <mergeCell ref="A6:E6"/>
    <mergeCell ref="A8:B8"/>
  </mergeCells>
  <printOptions horizontalCentered="1" verticalCentered="1"/>
  <pageMargins left="0.5905511811023623" right="0.3937007874015748" top="0.5511811023622047" bottom="0.5511811023622047" header="0.31496062992125984" footer="0.31496062992125984"/>
  <pageSetup fitToHeight="1" fitToWidth="1" horizontalDpi="600" verticalDpi="600" orientation="portrait" scale="58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Ana Laura Reyes Solano</cp:lastModifiedBy>
  <cp:lastPrinted>2022-01-20T15:43:32Z</cp:lastPrinted>
  <dcterms:created xsi:type="dcterms:W3CDTF">2017-01-11T17:21:42Z</dcterms:created>
  <dcterms:modified xsi:type="dcterms:W3CDTF">2022-01-20T15:43:40Z</dcterms:modified>
  <cp:category/>
  <cp:version/>
  <cp:contentType/>
  <cp:contentStatus/>
</cp:coreProperties>
</file>