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firstSheet="1" activeTab="3"/>
  </bookViews>
  <sheets>
    <sheet name="Hoja1" sheetId="1" state="hidden" r:id="rId1"/>
    <sheet name="2DO TRIMESTRE" sheetId="2" r:id="rId2"/>
    <sheet name="3ER TRIMESTRE" sheetId="3" r:id="rId3"/>
    <sheet name="ANUAL" sheetId="4" r:id="rId4"/>
  </sheets>
  <definedNames>
    <definedName name="_xlnm._FilterDatabase" localSheetId="1" hidden="1">'2DO TRIMESTRE'!$C$8:$E$73</definedName>
    <definedName name="_xlnm._FilterDatabase" localSheetId="2" hidden="1">'3ER TRIMESTRE'!$C$8:$E$73</definedName>
    <definedName name="_xlnm._FilterDatabase" localSheetId="3" hidden="1">'ANUAL'!$C$8:$E$73</definedName>
  </definedNames>
  <calcPr fullCalcOnLoad="1"/>
</workbook>
</file>

<file path=xl/sharedStrings.xml><?xml version="1.0" encoding="utf-8"?>
<sst xmlns="http://schemas.openxmlformats.org/spreadsheetml/2006/main" count="218" uniqueCount="53">
  <si>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</si>
  <si>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</si>
  <si>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</si>
  <si>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</si>
  <si>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</si>
  <si>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</si>
  <si>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</si>
  <si>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</si>
  <si>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</si>
  <si>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</si>
  <si>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</si>
  <si>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</si>
  <si>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</si>
  <si>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</si>
  <si>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</si>
  <si>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</si>
  <si>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</si>
  <si>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</si>
  <si>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</si>
  <si>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</si>
  <si>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</si>
  <si>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</si>
  <si>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</si>
  <si>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</si>
  <si>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</si>
  <si>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</si>
  <si>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</si>
  <si>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</si>
  <si>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</si>
  <si>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</si>
  <si>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</si>
  <si>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</si>
  <si>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</si>
  <si>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</si>
  <si>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</si>
  <si>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</si>
  <si>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</si>
  <si>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</si>
  <si>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</si>
  <si>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</si>
  <si>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</si>
  <si>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 xml:space="preserve">MUNICIPIO DE CUERNAVACA </t>
  </si>
  <si>
    <t>BALANCE PRESUPUESTARIO - LDF</t>
  </si>
  <si>
    <t>TESORERÍA MUNICIPAL</t>
  </si>
  <si>
    <t>DIRECCIÓN GENERAL DE CONTABILIDAD Y CONTROL PRESUPUESTAL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</si>
  <si>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</si>
  <si>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</si>
  <si>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</si>
  <si>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DEL 01 DE ENERO DEL 2018 AL 30 DE JUNIO DEL 2018</t>
  </si>
  <si>
    <t>Listo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</si>
  <si>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</si>
  <si>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DEL 01 DE ENERO DEL 2018 AL 30 DE SEPTIEMBRE DEL 2018</t>
  </si>
  <si>
    <t>DEL 01 DE ENERO DEL 2018 AL 31 DE DICIEMBRE DEL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</si>
</sst>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55" fillId="0" borderId="11" xfId="0" applyFont="1" applyBorder="1" applyAlignment="1">
      <alignment vertical="center"/>
    </xf>
    <xf numFmtId="4" fontId="55" fillId="0" borderId="12" xfId="0" applyNumberFormat="1" applyFont="1" applyBorder="1" applyAlignment="1">
      <alignment vertical="center"/>
    </xf>
    <xf numFmtId="0" fontId="48" fillId="0" borderId="0" xfId="52" applyProtection="1">
      <alignment/>
      <protection locked="0"/>
    </xf>
    <xf numFmtId="0" fontId="48" fillId="0" borderId="0" xfId="52">
      <alignment/>
      <protection/>
    </xf>
    <xf numFmtId="0" fontId="56" fillId="0" borderId="0" xfId="52" applyFont="1">
      <alignment/>
      <protection/>
    </xf>
    <xf numFmtId="0" fontId="48" fillId="0" borderId="0" xfId="0" applyFont="1" applyFill="1" applyAlignment="1">
      <alignment/>
    </xf>
    <xf numFmtId="0" fontId="55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164" fontId="5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55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32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4" fontId="48" fillId="0" borderId="0" xfId="0" applyNumberFormat="1" applyFont="1" applyFill="1" applyAlignment="1">
      <alignment/>
    </xf>
    <xf numFmtId="4" fontId="2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4" fontId="48" fillId="0" borderId="0" xfId="0" applyNumberFormat="1" applyFont="1" applyAlignment="1">
      <alignment/>
    </xf>
    <xf numFmtId="4" fontId="7" fillId="0" borderId="0" xfId="0" applyNumberFormat="1" applyFont="1" applyAlignment="1">
      <alignment vertical="top" wrapText="1"/>
    </xf>
    <xf numFmtId="4" fontId="0" fillId="0" borderId="0" xfId="0" applyNumberFormat="1" applyFill="1" applyAlignment="1">
      <alignment/>
    </xf>
    <xf numFmtId="44" fontId="48" fillId="0" borderId="0" xfId="0" applyNumberFormat="1" applyFont="1" applyAlignment="1">
      <alignment/>
    </xf>
    <xf numFmtId="0" fontId="57" fillId="33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 vertical="center" wrapText="1"/>
    </xf>
    <xf numFmtId="4" fontId="58" fillId="0" borderId="16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44" fontId="8" fillId="0" borderId="17" xfId="49" applyFont="1" applyBorder="1" applyAlignment="1">
      <alignment vertical="center"/>
    </xf>
    <xf numFmtId="44" fontId="9" fillId="34" borderId="17" xfId="49" applyFont="1" applyFill="1" applyBorder="1" applyAlignment="1">
      <alignment vertical="center"/>
    </xf>
    <xf numFmtId="44" fontId="59" fillId="0" borderId="17" xfId="49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44" fontId="9" fillId="0" borderId="17" xfId="49" applyFont="1" applyBorder="1" applyAlignment="1">
      <alignment vertical="center"/>
    </xf>
    <xf numFmtId="44" fontId="9" fillId="0" borderId="17" xfId="49" applyFont="1" applyFill="1" applyBorder="1" applyAlignment="1">
      <alignment vertical="center"/>
    </xf>
    <xf numFmtId="44" fontId="9" fillId="35" borderId="17" xfId="49" applyFont="1" applyFill="1" applyBorder="1" applyAlignment="1">
      <alignment vertical="center"/>
    </xf>
    <xf numFmtId="44" fontId="8" fillId="33" borderId="13" xfId="49" applyFont="1" applyFill="1" applyBorder="1" applyAlignment="1">
      <alignment horizontal="center" vertical="center"/>
    </xf>
    <xf numFmtId="44" fontId="8" fillId="33" borderId="13" xfId="49" applyFont="1" applyFill="1" applyBorder="1" applyAlignment="1">
      <alignment horizontal="center" vertical="center" wrapText="1"/>
    </xf>
    <xf numFmtId="44" fontId="60" fillId="0" borderId="17" xfId="49" applyFont="1" applyBorder="1" applyAlignment="1">
      <alignment vertical="center"/>
    </xf>
    <xf numFmtId="0" fontId="58" fillId="0" borderId="18" xfId="0" applyFont="1" applyBorder="1" applyAlignment="1">
      <alignment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43" fontId="48" fillId="0" borderId="0" xfId="47" applyFont="1" applyFill="1" applyAlignment="1">
      <alignment/>
    </xf>
    <xf numFmtId="43" fontId="2" fillId="0" borderId="0" xfId="47" applyFont="1" applyBorder="1" applyAlignment="1" applyProtection="1">
      <alignment vertical="center" wrapText="1"/>
      <protection/>
    </xf>
    <xf numFmtId="43" fontId="4" fillId="0" borderId="0" xfId="47" applyFont="1" applyBorder="1" applyAlignment="1" applyProtection="1">
      <alignment vertical="center" wrapText="1"/>
      <protection/>
    </xf>
    <xf numFmtId="43" fontId="4" fillId="0" borderId="0" xfId="47" applyFont="1" applyBorder="1" applyAlignment="1" applyProtection="1">
      <alignment vertical="top" wrapText="1"/>
      <protection/>
    </xf>
    <xf numFmtId="43" fontId="48" fillId="0" borderId="0" xfId="47" applyFont="1" applyAlignment="1">
      <alignment/>
    </xf>
    <xf numFmtId="43" fontId="6" fillId="0" borderId="0" xfId="47" applyFont="1" applyAlignment="1">
      <alignment vertical="top" wrapText="1"/>
    </xf>
    <xf numFmtId="43" fontId="7" fillId="0" borderId="0" xfId="47" applyFont="1" applyAlignment="1">
      <alignment vertical="top" wrapText="1"/>
    </xf>
    <xf numFmtId="43" fontId="32" fillId="0" borderId="0" xfId="47" applyFont="1" applyFill="1" applyAlignment="1">
      <alignment/>
    </xf>
    <xf numFmtId="4" fontId="0" fillId="0" borderId="0" xfId="0" applyNumberFormat="1" applyAlignment="1">
      <alignment/>
    </xf>
    <xf numFmtId="44" fontId="59" fillId="0" borderId="17" xfId="49" applyFont="1" applyFill="1" applyBorder="1" applyAlignment="1">
      <alignment vertical="center"/>
    </xf>
    <xf numFmtId="44" fontId="8" fillId="0" borderId="17" xfId="49" applyFont="1" applyFill="1" applyBorder="1" applyAlignment="1">
      <alignment vertical="center"/>
    </xf>
    <xf numFmtId="44" fontId="8" fillId="0" borderId="13" xfId="49" applyFont="1" applyFill="1" applyBorder="1" applyAlignment="1">
      <alignment horizontal="center" vertical="center"/>
    </xf>
    <xf numFmtId="44" fontId="8" fillId="0" borderId="13" xfId="49" applyFont="1" applyFill="1" applyBorder="1" applyAlignment="1">
      <alignment horizontal="center" vertical="center" wrapText="1"/>
    </xf>
    <xf numFmtId="44" fontId="60" fillId="0" borderId="17" xfId="49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57" fillId="33" borderId="19" xfId="0" applyFont="1" applyFill="1" applyBorder="1" applyAlignment="1">
      <alignment vertical="center" wrapText="1"/>
    </xf>
    <xf numFmtId="0" fontId="57" fillId="33" borderId="20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7" fillId="33" borderId="19" xfId="0" applyFont="1" applyFill="1" applyBorder="1" applyAlignment="1">
      <alignment vertical="center"/>
    </xf>
    <xf numFmtId="0" fontId="57" fillId="33" borderId="20" xfId="0" applyFont="1" applyFill="1" applyBorder="1" applyAlignment="1">
      <alignment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1438275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152400</xdr:rowOff>
    </xdr:from>
    <xdr:to>
      <xdr:col>4</xdr:col>
      <xdr:colOff>990600</xdr:colOff>
      <xdr:row>3</xdr:row>
      <xdr:rowOff>76200</xdr:rowOff>
    </xdr:to>
    <xdr:sp>
      <xdr:nvSpPr>
        <xdr:cNvPr id="2" name="2 Rectángulo"/>
        <xdr:cNvSpPr>
          <a:spLocks/>
        </xdr:cNvSpPr>
      </xdr:nvSpPr>
      <xdr:spPr>
        <a:xfrm>
          <a:off x="7048500" y="152400"/>
          <a:ext cx="1866900" cy="4762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Fecha:  26/04/2018
</a:t>
          </a:r>
          <a:r>
            <a:rPr lang="en-US" cap="none" sz="1100" b="0" i="0" u="none" baseline="0">
              <a:solidFill>
                <a:srgbClr val="000000"/>
              </a:solidFill>
            </a:rPr>
            <a:t>Hora:  12:40 a.m.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1438275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152400</xdr:rowOff>
    </xdr:from>
    <xdr:to>
      <xdr:col>4</xdr:col>
      <xdr:colOff>990600</xdr:colOff>
      <xdr:row>3</xdr:row>
      <xdr:rowOff>76200</xdr:rowOff>
    </xdr:to>
    <xdr:sp>
      <xdr:nvSpPr>
        <xdr:cNvPr id="2" name="2 Rectángulo"/>
        <xdr:cNvSpPr>
          <a:spLocks/>
        </xdr:cNvSpPr>
      </xdr:nvSpPr>
      <xdr:spPr>
        <a:xfrm>
          <a:off x="7048500" y="152400"/>
          <a:ext cx="1990725" cy="4762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17/10/2018
</a:t>
          </a:r>
          <a:r>
            <a:rPr lang="en-US" cap="none" sz="1100" b="0" i="0" u="none" baseline="0">
              <a:solidFill>
                <a:srgbClr val="000000"/>
              </a:solidFill>
            </a:rPr>
            <a:t>Hora:  12:40 p.m.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1438275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152400</xdr:rowOff>
    </xdr:from>
    <xdr:to>
      <xdr:col>4</xdr:col>
      <xdr:colOff>990600</xdr:colOff>
      <xdr:row>3</xdr:row>
      <xdr:rowOff>76200</xdr:rowOff>
    </xdr:to>
    <xdr:sp>
      <xdr:nvSpPr>
        <xdr:cNvPr id="2" name="2 Rectángulo"/>
        <xdr:cNvSpPr>
          <a:spLocks/>
        </xdr:cNvSpPr>
      </xdr:nvSpPr>
      <xdr:spPr>
        <a:xfrm>
          <a:off x="7048500" y="152400"/>
          <a:ext cx="1990725" cy="4762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04/01/2018
</a:t>
          </a:r>
          <a:r>
            <a:rPr lang="en-US" cap="none" sz="1100" b="0" i="0" u="none" baseline="0">
              <a:solidFill>
                <a:srgbClr val="000000"/>
              </a:solidFill>
            </a:rPr>
            <a:t>Hora:  09:47 a.m.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6" customWidth="1"/>
  </cols>
  <sheetData>
    <row r="1" spans="1:2" ht="11.25">
      <c r="A1" s="5"/>
      <c r="B1" s="5"/>
    </row>
    <row r="2020" ht="11.25">
      <c r="A2020" s="7" t="s">
        <v>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4"/>
  <sheetViews>
    <sheetView zoomScalePageLayoutView="0" workbookViewId="0" topLeftCell="A10">
      <selection activeCell="D21" sqref="D21"/>
    </sheetView>
  </sheetViews>
  <sheetFormatPr defaultColWidth="12" defaultRowHeight="12.75"/>
  <cols>
    <col min="1" max="1" width="1.0078125" style="1" customWidth="1"/>
    <col min="2" max="2" width="88.5" style="1" customWidth="1"/>
    <col min="3" max="3" width="25.66015625" style="1" bestFit="1" customWidth="1"/>
    <col min="4" max="5" width="23.5" style="1" bestFit="1" customWidth="1"/>
    <col min="6" max="6" width="12" style="1" customWidth="1"/>
    <col min="7" max="7" width="15" style="1" bestFit="1" customWidth="1"/>
    <col min="8" max="8" width="15.16015625" style="24" bestFit="1" customWidth="1"/>
    <col min="9" max="9" width="12" style="24" customWidth="1"/>
    <col min="10" max="16384" width="12" style="1" customWidth="1"/>
  </cols>
  <sheetData>
    <row r="1" spans="1:9" s="8" customFormat="1" ht="12.75" customHeight="1">
      <c r="A1" s="16"/>
      <c r="B1" s="9"/>
      <c r="C1" s="9"/>
      <c r="D1" s="9"/>
      <c r="E1" s="9"/>
      <c r="H1" s="20"/>
      <c r="I1" s="20"/>
    </row>
    <row r="2" spans="1:153" ht="16.5" customHeight="1">
      <c r="A2" s="65" t="s">
        <v>41</v>
      </c>
      <c r="B2" s="65"/>
      <c r="C2" s="65"/>
      <c r="D2" s="65"/>
      <c r="E2" s="65"/>
      <c r="F2" s="10"/>
      <c r="G2" s="10"/>
      <c r="H2" s="21"/>
      <c r="I2" s="21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</row>
    <row r="3" spans="1:19" s="12" customFormat="1" ht="14.25" customHeight="1">
      <c r="A3" s="66" t="s">
        <v>43</v>
      </c>
      <c r="B3" s="66"/>
      <c r="C3" s="66"/>
      <c r="D3" s="66"/>
      <c r="E3" s="66"/>
      <c r="F3" s="13"/>
      <c r="G3" s="13"/>
      <c r="H3" s="22"/>
      <c r="I3" s="22"/>
      <c r="J3" s="13"/>
      <c r="K3" s="13"/>
      <c r="L3" s="13"/>
      <c r="M3" s="11"/>
      <c r="N3" s="11"/>
      <c r="O3" s="11"/>
      <c r="P3" s="11"/>
      <c r="Q3" s="11"/>
      <c r="R3" s="11"/>
      <c r="S3" s="11"/>
    </row>
    <row r="4" spans="1:19" s="12" customFormat="1" ht="18.75" customHeight="1">
      <c r="A4" s="66" t="s">
        <v>44</v>
      </c>
      <c r="B4" s="66"/>
      <c r="C4" s="66"/>
      <c r="D4" s="66"/>
      <c r="E4" s="66"/>
      <c r="F4" s="13"/>
      <c r="G4" s="13"/>
      <c r="H4" s="22"/>
      <c r="I4" s="22"/>
      <c r="J4" s="13"/>
      <c r="K4" s="13"/>
      <c r="L4" s="13"/>
      <c r="M4" s="11"/>
      <c r="Q4" s="14"/>
      <c r="R4" s="14"/>
      <c r="S4" s="14"/>
    </row>
    <row r="5" spans="1:19" s="12" customFormat="1" ht="14.25" customHeight="1">
      <c r="A5" s="66" t="s">
        <v>42</v>
      </c>
      <c r="B5" s="66"/>
      <c r="C5" s="66"/>
      <c r="D5" s="66"/>
      <c r="E5" s="66"/>
      <c r="F5" s="13"/>
      <c r="G5" s="13"/>
      <c r="H5" s="22"/>
      <c r="I5" s="22"/>
      <c r="J5" s="13"/>
      <c r="K5" s="13"/>
      <c r="L5" s="13"/>
      <c r="M5" s="13"/>
      <c r="N5" s="13"/>
      <c r="O5" s="13"/>
      <c r="P5" s="13"/>
      <c r="Q5" s="13"/>
      <c r="R5" s="11"/>
      <c r="S5" s="11"/>
    </row>
    <row r="6" spans="1:19" s="12" customFormat="1" ht="18.75" customHeight="1">
      <c r="A6" s="67" t="s">
        <v>48</v>
      </c>
      <c r="B6" s="67"/>
      <c r="C6" s="67"/>
      <c r="D6" s="67"/>
      <c r="E6" s="67"/>
      <c r="F6" s="15"/>
      <c r="G6" s="15"/>
      <c r="H6" s="23"/>
      <c r="I6" s="23"/>
      <c r="J6" s="15"/>
      <c r="K6" s="15"/>
      <c r="L6" s="15"/>
      <c r="M6" s="11"/>
      <c r="N6" s="11"/>
      <c r="O6" s="11"/>
      <c r="P6" s="11"/>
      <c r="Q6" s="11"/>
      <c r="R6" s="11"/>
      <c r="S6" s="11"/>
    </row>
    <row r="7" spans="1:9" s="8" customFormat="1" ht="15" customHeight="1">
      <c r="A7" s="9"/>
      <c r="B7" s="9"/>
      <c r="C7" s="9"/>
      <c r="D7" s="9"/>
      <c r="E7" s="9"/>
      <c r="H7" s="20"/>
      <c r="I7" s="20"/>
    </row>
    <row r="8" spans="1:5" ht="31.5">
      <c r="A8" s="68" t="s">
        <v>0</v>
      </c>
      <c r="B8" s="69"/>
      <c r="C8" s="28" t="s">
        <v>1</v>
      </c>
      <c r="D8" s="28" t="s">
        <v>2</v>
      </c>
      <c r="E8" s="28" t="s">
        <v>3</v>
      </c>
    </row>
    <row r="9" spans="1:5" ht="4.5" customHeight="1">
      <c r="A9" s="29"/>
      <c r="B9" s="30"/>
      <c r="C9" s="31"/>
      <c r="D9" s="31"/>
      <c r="E9" s="31"/>
    </row>
    <row r="10" spans="1:5" ht="15.75">
      <c r="A10" s="43"/>
      <c r="B10" s="32" t="s">
        <v>4</v>
      </c>
      <c r="C10" s="33">
        <f>SUM(C11:C13)</f>
        <v>1276218527.92</v>
      </c>
      <c r="D10" s="33">
        <f>SUM(D11:D13)</f>
        <v>686637007.04</v>
      </c>
      <c r="E10" s="33">
        <f>SUM(E11:E13)</f>
        <v>686637007.04</v>
      </c>
    </row>
    <row r="11" spans="1:6" ht="15">
      <c r="A11" s="43"/>
      <c r="B11" s="44" t="s">
        <v>5</v>
      </c>
      <c r="C11" s="34">
        <v>1064083409.16</v>
      </c>
      <c r="D11" s="34">
        <v>581618162.26</v>
      </c>
      <c r="E11" s="34">
        <v>581618162.26</v>
      </c>
      <c r="F11" s="1" t="s">
        <v>49</v>
      </c>
    </row>
    <row r="12" spans="1:6" ht="15">
      <c r="A12" s="43"/>
      <c r="B12" s="45" t="s">
        <v>6</v>
      </c>
      <c r="C12" s="34">
        <v>282588012.84000003</v>
      </c>
      <c r="D12" s="34">
        <v>140185224.54</v>
      </c>
      <c r="E12" s="34">
        <v>140185224.54</v>
      </c>
      <c r="F12" s="1" t="s">
        <v>49</v>
      </c>
    </row>
    <row r="13" spans="1:5" ht="15">
      <c r="A13" s="43"/>
      <c r="B13" s="44" t="s">
        <v>7</v>
      </c>
      <c r="C13" s="35">
        <f>+C44</f>
        <v>-70452894.08</v>
      </c>
      <c r="D13" s="35">
        <f>+D44</f>
        <v>-35166379.76</v>
      </c>
      <c r="E13" s="35">
        <f>+E44</f>
        <v>-35166379.76</v>
      </c>
    </row>
    <row r="14" spans="1:5" ht="4.5" customHeight="1">
      <c r="A14" s="43"/>
      <c r="B14" s="36"/>
      <c r="C14" s="37"/>
      <c r="D14" s="37"/>
      <c r="E14" s="37"/>
    </row>
    <row r="15" spans="1:5" ht="18.75">
      <c r="A15" s="43"/>
      <c r="B15" s="32" t="s">
        <v>50</v>
      </c>
      <c r="C15" s="33">
        <f>SUM(C16:C17)</f>
        <v>1276218527.9199998</v>
      </c>
      <c r="D15" s="33">
        <f>SUM(D16:D17)</f>
        <v>560925952.3100001</v>
      </c>
      <c r="E15" s="33">
        <f>SUM(E16:E17)</f>
        <v>538793494.33</v>
      </c>
    </row>
    <row r="16" spans="1:6" ht="15">
      <c r="A16" s="43"/>
      <c r="B16" s="44" t="s">
        <v>8</v>
      </c>
      <c r="C16" s="34">
        <f>1088533964.12-70452894.08</f>
        <v>1018081070.0399998</v>
      </c>
      <c r="D16" s="34">
        <f>447147086.6-35166379.76</f>
        <v>411980706.84000003</v>
      </c>
      <c r="E16" s="34">
        <f>427145029.42-35166379.76</f>
        <v>391978649.66</v>
      </c>
      <c r="F16" s="1" t="s">
        <v>49</v>
      </c>
    </row>
    <row r="17" spans="1:7" ht="15">
      <c r="A17" s="43"/>
      <c r="B17" s="45" t="s">
        <v>9</v>
      </c>
      <c r="C17" s="34">
        <v>258137457.88</v>
      </c>
      <c r="D17" s="34">
        <v>148945245.47</v>
      </c>
      <c r="E17" s="34">
        <v>146814844.67</v>
      </c>
      <c r="F17" s="1" t="s">
        <v>49</v>
      </c>
      <c r="G17" s="27"/>
    </row>
    <row r="18" spans="1:5" ht="4.5" customHeight="1">
      <c r="A18" s="43"/>
      <c r="B18" s="36"/>
      <c r="C18" s="37"/>
      <c r="D18" s="37"/>
      <c r="E18" s="37"/>
    </row>
    <row r="19" spans="1:5" ht="15.75">
      <c r="A19" s="43"/>
      <c r="B19" s="32" t="s">
        <v>10</v>
      </c>
      <c r="C19" s="38">
        <f>SUM(C20:C21)</f>
        <v>0</v>
      </c>
      <c r="D19" s="33">
        <f>SUM(D20:D21)</f>
        <v>62074560.84</v>
      </c>
      <c r="E19" s="33">
        <f>SUM(E20:E21)</f>
        <v>55016840.94</v>
      </c>
    </row>
    <row r="20" spans="1:5" ht="30">
      <c r="A20" s="43"/>
      <c r="B20" s="44" t="s">
        <v>11</v>
      </c>
      <c r="C20" s="39">
        <v>0</v>
      </c>
      <c r="D20" s="34">
        <v>0</v>
      </c>
      <c r="E20" s="34">
        <v>0</v>
      </c>
    </row>
    <row r="21" spans="1:6" ht="30">
      <c r="A21" s="43"/>
      <c r="B21" s="44" t="s">
        <v>12</v>
      </c>
      <c r="C21" s="39">
        <v>0</v>
      </c>
      <c r="D21" s="34">
        <v>62074560.84</v>
      </c>
      <c r="E21" s="34">
        <v>55016840.94</v>
      </c>
      <c r="F21" s="1" t="s">
        <v>49</v>
      </c>
    </row>
    <row r="22" spans="1:5" ht="4.5" customHeight="1">
      <c r="A22" s="43"/>
      <c r="B22" s="36"/>
      <c r="C22" s="37"/>
      <c r="D22" s="37"/>
      <c r="E22" s="37"/>
    </row>
    <row r="23" spans="1:5" ht="15.75">
      <c r="A23" s="43"/>
      <c r="B23" s="32" t="s">
        <v>13</v>
      </c>
      <c r="C23" s="33">
        <f>C10-C15+C19</f>
        <v>2.384185791015625E-07</v>
      </c>
      <c r="D23" s="33">
        <f>D10-D15+D19</f>
        <v>187785615.5699999</v>
      </c>
      <c r="E23" s="33">
        <f>E10-E15+E19</f>
        <v>202860353.64999992</v>
      </c>
    </row>
    <row r="24" spans="1:5" ht="15.75">
      <c r="A24" s="43"/>
      <c r="B24" s="32" t="s">
        <v>14</v>
      </c>
      <c r="C24" s="33">
        <f>C23-C44</f>
        <v>70452894.08000024</v>
      </c>
      <c r="D24" s="33">
        <f>D23-D44</f>
        <v>222951995.3299999</v>
      </c>
      <c r="E24" s="33">
        <f>E23-E44</f>
        <v>238026733.4099999</v>
      </c>
    </row>
    <row r="25" spans="1:5" ht="31.5">
      <c r="A25" s="43"/>
      <c r="B25" s="32" t="s">
        <v>15</v>
      </c>
      <c r="C25" s="33">
        <f>C24</f>
        <v>70452894.08000024</v>
      </c>
      <c r="D25" s="33">
        <f>D24-D19</f>
        <v>160877434.4899999</v>
      </c>
      <c r="E25" s="33">
        <f>E24-E19</f>
        <v>183009892.4699999</v>
      </c>
    </row>
    <row r="26" spans="1:5" ht="4.5" customHeight="1">
      <c r="A26" s="43"/>
      <c r="B26" s="36"/>
      <c r="C26" s="37"/>
      <c r="D26" s="37"/>
      <c r="E26" s="37"/>
    </row>
    <row r="27" spans="1:5" ht="15.75">
      <c r="A27" s="61" t="s">
        <v>16</v>
      </c>
      <c r="B27" s="62"/>
      <c r="C27" s="40" t="s">
        <v>17</v>
      </c>
      <c r="D27" s="40" t="s">
        <v>2</v>
      </c>
      <c r="E27" s="40" t="s">
        <v>18</v>
      </c>
    </row>
    <row r="28" spans="1:5" ht="4.5" customHeight="1">
      <c r="A28" s="43"/>
      <c r="B28" s="36"/>
      <c r="C28" s="37"/>
      <c r="D28" s="37"/>
      <c r="E28" s="37"/>
    </row>
    <row r="29" spans="1:5" ht="15.75">
      <c r="A29" s="43"/>
      <c r="B29" s="32" t="s">
        <v>19</v>
      </c>
      <c r="C29" s="33">
        <f>SUM(C30:C31)</f>
        <v>54017240</v>
      </c>
      <c r="D29" s="33">
        <f>SUM(D30:D31)</f>
        <v>26826499.43</v>
      </c>
      <c r="E29" s="33">
        <f>SUM(E30:E31)</f>
        <v>26826499.43</v>
      </c>
    </row>
    <row r="30" spans="1:6" ht="30">
      <c r="A30" s="43"/>
      <c r="B30" s="44" t="s">
        <v>20</v>
      </c>
      <c r="C30" s="34">
        <v>54017240</v>
      </c>
      <c r="D30" s="34">
        <v>26826499.43</v>
      </c>
      <c r="E30" s="34">
        <v>26826499.43</v>
      </c>
      <c r="F30" s="1" t="s">
        <v>49</v>
      </c>
    </row>
    <row r="31" spans="1:5" ht="15">
      <c r="A31" s="43"/>
      <c r="B31" s="44" t="s">
        <v>21</v>
      </c>
      <c r="C31" s="34">
        <v>0</v>
      </c>
      <c r="D31" s="34">
        <v>0</v>
      </c>
      <c r="E31" s="34">
        <v>0</v>
      </c>
    </row>
    <row r="32" spans="1:5" ht="4.5" customHeight="1">
      <c r="A32" s="43"/>
      <c r="B32" s="36"/>
      <c r="C32" s="37"/>
      <c r="D32" s="37"/>
      <c r="E32" s="37"/>
    </row>
    <row r="33" spans="1:5" ht="15.75">
      <c r="A33" s="43"/>
      <c r="B33" s="32" t="s">
        <v>22</v>
      </c>
      <c r="C33" s="33">
        <f>C25+C29</f>
        <v>124470134.08000024</v>
      </c>
      <c r="D33" s="33">
        <f>D25+D29</f>
        <v>187703933.9199999</v>
      </c>
      <c r="E33" s="33">
        <f>E25+E29</f>
        <v>209836391.89999992</v>
      </c>
    </row>
    <row r="34" spans="1:5" ht="4.5" customHeight="1">
      <c r="A34" s="43"/>
      <c r="B34" s="36"/>
      <c r="C34" s="37"/>
      <c r="D34" s="37"/>
      <c r="E34" s="37"/>
    </row>
    <row r="35" spans="1:5" ht="31.5">
      <c r="A35" s="63" t="s">
        <v>16</v>
      </c>
      <c r="B35" s="63"/>
      <c r="C35" s="41" t="s">
        <v>23</v>
      </c>
      <c r="D35" s="40" t="s">
        <v>2</v>
      </c>
      <c r="E35" s="41" t="s">
        <v>24</v>
      </c>
    </row>
    <row r="36" spans="1:5" ht="4.5" customHeight="1">
      <c r="A36" s="43"/>
      <c r="B36" s="36"/>
      <c r="C36" s="37"/>
      <c r="D36" s="37"/>
      <c r="E36" s="37"/>
    </row>
    <row r="37" spans="1:5" ht="15.75">
      <c r="A37" s="43"/>
      <c r="B37" s="32" t="s">
        <v>25</v>
      </c>
      <c r="C37" s="33">
        <f>SUM(C38:C39)</f>
        <v>0</v>
      </c>
      <c r="D37" s="33">
        <f>SUM(D38:D39)</f>
        <v>0</v>
      </c>
      <c r="E37" s="33">
        <f>SUM(E38:E39)</f>
        <v>0</v>
      </c>
    </row>
    <row r="38" spans="1:5" ht="30">
      <c r="A38" s="43"/>
      <c r="B38" s="44" t="s">
        <v>26</v>
      </c>
      <c r="C38" s="34">
        <v>0</v>
      </c>
      <c r="D38" s="34">
        <v>0</v>
      </c>
      <c r="E38" s="34">
        <v>0</v>
      </c>
    </row>
    <row r="39" spans="1:5" ht="30">
      <c r="A39" s="43"/>
      <c r="B39" s="44" t="s">
        <v>27</v>
      </c>
      <c r="C39" s="34">
        <v>0</v>
      </c>
      <c r="D39" s="34">
        <v>0</v>
      </c>
      <c r="E39" s="34">
        <v>0</v>
      </c>
    </row>
    <row r="40" spans="1:5" ht="15.75">
      <c r="A40" s="43"/>
      <c r="B40" s="32" t="s">
        <v>28</v>
      </c>
      <c r="C40" s="33">
        <f>SUM(C41:C42)</f>
        <v>70452894.08</v>
      </c>
      <c r="D40" s="33">
        <f>SUM(D41:D42)</f>
        <v>35166379.76</v>
      </c>
      <c r="E40" s="33">
        <f>SUM(E41:E42)</f>
        <v>35166379.76</v>
      </c>
    </row>
    <row r="41" spans="1:6" ht="15">
      <c r="A41" s="43"/>
      <c r="B41" s="44" t="s">
        <v>29</v>
      </c>
      <c r="C41" s="34">
        <v>70452894.08</v>
      </c>
      <c r="D41" s="34">
        <v>35166379.76</v>
      </c>
      <c r="E41" s="34">
        <v>35166379.76</v>
      </c>
      <c r="F41" s="1" t="s">
        <v>49</v>
      </c>
    </row>
    <row r="42" spans="1:5" ht="15">
      <c r="A42" s="43"/>
      <c r="B42" s="44" t="s">
        <v>30</v>
      </c>
      <c r="C42" s="34">
        <v>0</v>
      </c>
      <c r="D42" s="34">
        <v>0</v>
      </c>
      <c r="E42" s="34">
        <v>0</v>
      </c>
    </row>
    <row r="43" spans="1:5" ht="4.5" customHeight="1">
      <c r="A43" s="43"/>
      <c r="B43" s="36"/>
      <c r="C43" s="37"/>
      <c r="D43" s="37"/>
      <c r="E43" s="37"/>
    </row>
    <row r="44" spans="1:5" ht="15.75">
      <c r="A44" s="43"/>
      <c r="B44" s="32" t="s">
        <v>31</v>
      </c>
      <c r="C44" s="42">
        <f>C37-C40</f>
        <v>-70452894.08</v>
      </c>
      <c r="D44" s="42">
        <f>D37-D40</f>
        <v>-35166379.76</v>
      </c>
      <c r="E44" s="42">
        <f>E37-E40</f>
        <v>-35166379.76</v>
      </c>
    </row>
    <row r="45" spans="1:5" ht="4.5" customHeight="1">
      <c r="A45" s="43"/>
      <c r="B45" s="32"/>
      <c r="C45" s="33"/>
      <c r="D45" s="33"/>
      <c r="E45" s="33"/>
    </row>
    <row r="46" spans="1:5" ht="31.5">
      <c r="A46" s="63" t="s">
        <v>16</v>
      </c>
      <c r="B46" s="63"/>
      <c r="C46" s="41" t="s">
        <v>23</v>
      </c>
      <c r="D46" s="40" t="s">
        <v>2</v>
      </c>
      <c r="E46" s="41" t="s">
        <v>24</v>
      </c>
    </row>
    <row r="47" spans="1:5" ht="4.5" customHeight="1">
      <c r="A47" s="43"/>
      <c r="B47" s="36"/>
      <c r="C47" s="37"/>
      <c r="D47" s="37"/>
      <c r="E47" s="37"/>
    </row>
    <row r="48" spans="1:5" ht="15">
      <c r="A48" s="43"/>
      <c r="B48" s="36" t="s">
        <v>32</v>
      </c>
      <c r="C48" s="37">
        <f>+C11</f>
        <v>1064083409.16</v>
      </c>
      <c r="D48" s="37">
        <f>+D11</f>
        <v>581618162.26</v>
      </c>
      <c r="E48" s="37">
        <f>+E11</f>
        <v>581618162.26</v>
      </c>
    </row>
    <row r="49" spans="1:5" ht="30">
      <c r="A49" s="43"/>
      <c r="B49" s="36" t="s">
        <v>33</v>
      </c>
      <c r="C49" s="35">
        <f>C50-C51</f>
        <v>-70452894.08</v>
      </c>
      <c r="D49" s="35">
        <f>D50-D51</f>
        <v>-35166379.76</v>
      </c>
      <c r="E49" s="35">
        <f>E50-E51</f>
        <v>-35166379.76</v>
      </c>
    </row>
    <row r="50" spans="1:5" ht="30">
      <c r="A50" s="43"/>
      <c r="B50" s="44" t="s">
        <v>26</v>
      </c>
      <c r="C50" s="37">
        <f>+C38</f>
        <v>0</v>
      </c>
      <c r="D50" s="37">
        <f>+D38</f>
        <v>0</v>
      </c>
      <c r="E50" s="37">
        <f>+E38</f>
        <v>0</v>
      </c>
    </row>
    <row r="51" spans="1:5" ht="15">
      <c r="A51" s="43"/>
      <c r="B51" s="44" t="s">
        <v>29</v>
      </c>
      <c r="C51" s="37">
        <f>+C41</f>
        <v>70452894.08</v>
      </c>
      <c r="D51" s="37">
        <f>+D41</f>
        <v>35166379.76</v>
      </c>
      <c r="E51" s="37">
        <f>+E41</f>
        <v>35166379.76</v>
      </c>
    </row>
    <row r="52" spans="1:5" ht="4.5" customHeight="1">
      <c r="A52" s="43"/>
      <c r="B52" s="36"/>
      <c r="C52" s="37"/>
      <c r="D52" s="37"/>
      <c r="E52" s="37"/>
    </row>
    <row r="53" spans="1:5" ht="15">
      <c r="A53" s="43"/>
      <c r="B53" s="36" t="s">
        <v>8</v>
      </c>
      <c r="C53" s="37">
        <f>+C16</f>
        <v>1018081070.0399998</v>
      </c>
      <c r="D53" s="37">
        <f>+D16</f>
        <v>411980706.84000003</v>
      </c>
      <c r="E53" s="37">
        <f>+E16</f>
        <v>391978649.66</v>
      </c>
    </row>
    <row r="54" spans="1:5" ht="4.5" customHeight="1">
      <c r="A54" s="43"/>
      <c r="B54" s="36"/>
      <c r="C54" s="37"/>
      <c r="D54" s="37"/>
      <c r="E54" s="37"/>
    </row>
    <row r="55" spans="1:5" ht="30">
      <c r="A55" s="43"/>
      <c r="B55" s="36" t="s">
        <v>11</v>
      </c>
      <c r="C55" s="39">
        <v>0</v>
      </c>
      <c r="D55" s="37">
        <f>+D20</f>
        <v>0</v>
      </c>
      <c r="E55" s="37">
        <f>+E20</f>
        <v>0</v>
      </c>
    </row>
    <row r="56" spans="1:5" ht="4.5" customHeight="1">
      <c r="A56" s="43"/>
      <c r="B56" s="36"/>
      <c r="C56" s="37"/>
      <c r="D56" s="37"/>
      <c r="E56" s="37"/>
    </row>
    <row r="57" spans="1:7" ht="31.5">
      <c r="A57" s="43"/>
      <c r="B57" s="32" t="s">
        <v>34</v>
      </c>
      <c r="C57" s="33">
        <f>C48+C49-C53</f>
        <v>-24450554.95999992</v>
      </c>
      <c r="D57" s="33">
        <f>D48+D49-D53+D55</f>
        <v>134471075.65999997</v>
      </c>
      <c r="E57" s="33">
        <f>E48+E49-E53+E55</f>
        <v>154473132.83999997</v>
      </c>
      <c r="G57" s="27"/>
    </row>
    <row r="58" spans="1:5" ht="31.5">
      <c r="A58" s="43"/>
      <c r="B58" s="32" t="s">
        <v>35</v>
      </c>
      <c r="C58" s="33">
        <f>C57-C49</f>
        <v>46002339.12000008</v>
      </c>
      <c r="D58" s="33">
        <f>D57-D49</f>
        <v>169637455.41999996</v>
      </c>
      <c r="E58" s="33">
        <f>E57-E49</f>
        <v>189639512.59999996</v>
      </c>
    </row>
    <row r="59" spans="1:5" ht="4.5" customHeight="1">
      <c r="A59" s="43"/>
      <c r="B59" s="36"/>
      <c r="C59" s="37"/>
      <c r="D59" s="37"/>
      <c r="E59" s="37"/>
    </row>
    <row r="60" spans="1:5" ht="31.5">
      <c r="A60" s="63" t="s">
        <v>16</v>
      </c>
      <c r="B60" s="63"/>
      <c r="C60" s="41" t="s">
        <v>23</v>
      </c>
      <c r="D60" s="40" t="s">
        <v>2</v>
      </c>
      <c r="E60" s="41" t="s">
        <v>24</v>
      </c>
    </row>
    <row r="61" spans="1:5" ht="4.5" customHeight="1">
      <c r="A61" s="43"/>
      <c r="B61" s="36"/>
      <c r="C61" s="37"/>
      <c r="D61" s="37"/>
      <c r="E61" s="37"/>
    </row>
    <row r="62" spans="1:5" ht="15">
      <c r="A62" s="43"/>
      <c r="B62" s="36" t="s">
        <v>6</v>
      </c>
      <c r="C62" s="37">
        <f>+C12</f>
        <v>282588012.84000003</v>
      </c>
      <c r="D62" s="37">
        <f>+D12</f>
        <v>140185224.54</v>
      </c>
      <c r="E62" s="37">
        <f>+E12</f>
        <v>140185224.54</v>
      </c>
    </row>
    <row r="63" spans="1:5" ht="30">
      <c r="A63" s="43"/>
      <c r="B63" s="36" t="s">
        <v>36</v>
      </c>
      <c r="C63" s="37">
        <f>C64-C65</f>
        <v>0</v>
      </c>
      <c r="D63" s="37">
        <f>D64-D65</f>
        <v>0</v>
      </c>
      <c r="E63" s="37">
        <f>E64-E65</f>
        <v>0</v>
      </c>
    </row>
    <row r="64" spans="1:5" ht="30">
      <c r="A64" s="43"/>
      <c r="B64" s="44" t="s">
        <v>27</v>
      </c>
      <c r="C64" s="37">
        <f>+C39</f>
        <v>0</v>
      </c>
      <c r="D64" s="37">
        <f>+D39</f>
        <v>0</v>
      </c>
      <c r="E64" s="37">
        <f>+E39</f>
        <v>0</v>
      </c>
    </row>
    <row r="65" spans="1:5" ht="15">
      <c r="A65" s="43"/>
      <c r="B65" s="44" t="s">
        <v>30</v>
      </c>
      <c r="C65" s="37">
        <f>+C42</f>
        <v>0</v>
      </c>
      <c r="D65" s="37">
        <f>+D42</f>
        <v>0</v>
      </c>
      <c r="E65" s="37">
        <f>+E42</f>
        <v>0</v>
      </c>
    </row>
    <row r="66" spans="1:5" ht="4.5" customHeight="1">
      <c r="A66" s="43"/>
      <c r="B66" s="36"/>
      <c r="C66" s="37"/>
      <c r="D66" s="37"/>
      <c r="E66" s="37"/>
    </row>
    <row r="67" spans="1:7" ht="15">
      <c r="A67" s="43"/>
      <c r="B67" s="36" t="s">
        <v>37</v>
      </c>
      <c r="C67" s="37">
        <f>+C17</f>
        <v>258137457.88</v>
      </c>
      <c r="D67" s="37">
        <f>+D17</f>
        <v>148945245.47</v>
      </c>
      <c r="E67" s="37">
        <f>+E17</f>
        <v>146814844.67</v>
      </c>
      <c r="G67" s="27"/>
    </row>
    <row r="68" spans="1:5" ht="4.5" customHeight="1">
      <c r="A68" s="43"/>
      <c r="B68" s="36"/>
      <c r="C68" s="37"/>
      <c r="D68" s="37"/>
      <c r="E68" s="37"/>
    </row>
    <row r="69" spans="1:5" ht="30">
      <c r="A69" s="43"/>
      <c r="B69" s="36" t="s">
        <v>12</v>
      </c>
      <c r="C69" s="39">
        <v>0</v>
      </c>
      <c r="D69" s="37">
        <f>+D21</f>
        <v>62074560.84</v>
      </c>
      <c r="E69" s="37">
        <f>+E21</f>
        <v>55016840.94</v>
      </c>
    </row>
    <row r="70" spans="1:5" ht="4.5" customHeight="1">
      <c r="A70" s="43"/>
      <c r="B70" s="36"/>
      <c r="C70" s="37"/>
      <c r="D70" s="37"/>
      <c r="E70" s="37"/>
    </row>
    <row r="71" spans="1:7" ht="31.5">
      <c r="A71" s="43"/>
      <c r="B71" s="32" t="s">
        <v>38</v>
      </c>
      <c r="C71" s="33">
        <f>C62+C63-C67+C69</f>
        <v>24450554.96000004</v>
      </c>
      <c r="D71" s="33">
        <f>D62+D63-D67+D69</f>
        <v>53314539.91</v>
      </c>
      <c r="E71" s="33">
        <f>E62+E63-E67+E69</f>
        <v>48387220.81</v>
      </c>
      <c r="G71" s="27"/>
    </row>
    <row r="72" spans="1:5" ht="31.5">
      <c r="A72" s="43"/>
      <c r="B72" s="32" t="s">
        <v>39</v>
      </c>
      <c r="C72" s="33">
        <f>C71-C63</f>
        <v>24450554.96000004</v>
      </c>
      <c r="D72" s="33">
        <f>D71-D63</f>
        <v>53314539.91</v>
      </c>
      <c r="E72" s="33">
        <f>E71-E63</f>
        <v>48387220.81</v>
      </c>
    </row>
    <row r="73" spans="1:5" ht="4.5" customHeight="1">
      <c r="A73" s="2"/>
      <c r="B73" s="3"/>
      <c r="C73" s="4"/>
      <c r="D73" s="4"/>
      <c r="E73" s="4"/>
    </row>
    <row r="77" spans="1:21" s="12" customFormat="1" ht="18" customHeight="1">
      <c r="A77" s="64" t="s">
        <v>45</v>
      </c>
      <c r="B77" s="64"/>
      <c r="C77" s="64"/>
      <c r="D77" s="64"/>
      <c r="E77" s="64"/>
      <c r="F77" s="19"/>
      <c r="G77" s="19"/>
      <c r="H77" s="25"/>
      <c r="I77" s="2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12" customFormat="1" ht="51.75" customHeight="1">
      <c r="A78" s="64"/>
      <c r="B78" s="64"/>
      <c r="C78" s="64"/>
      <c r="D78" s="64"/>
      <c r="E78" s="64"/>
      <c r="F78" s="19"/>
      <c r="G78" s="19"/>
      <c r="H78" s="25"/>
      <c r="I78" s="25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s="12" customFormat="1" ht="15" customHeight="1">
      <c r="A79" s="17"/>
      <c r="B79" s="17"/>
      <c r="C79" s="17"/>
      <c r="D79" s="17"/>
      <c r="E79" s="17"/>
      <c r="F79" s="17"/>
      <c r="G79" s="17"/>
      <c r="H79" s="25"/>
      <c r="I79" s="25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s="12" customFormat="1" ht="18" customHeight="1">
      <c r="A80" s="60" t="s">
        <v>46</v>
      </c>
      <c r="B80" s="60"/>
      <c r="C80" s="60"/>
      <c r="D80" s="60"/>
      <c r="E80" s="60"/>
      <c r="F80" s="17"/>
      <c r="G80" s="17"/>
      <c r="H80" s="25"/>
      <c r="I80" s="25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9" s="12" customFormat="1" ht="12.75" customHeight="1">
      <c r="A81" s="60"/>
      <c r="B81" s="60"/>
      <c r="C81" s="60"/>
      <c r="D81" s="60"/>
      <c r="E81" s="60"/>
      <c r="F81" s="17"/>
      <c r="G81" s="17"/>
      <c r="H81" s="26"/>
      <c r="I81" s="26"/>
    </row>
    <row r="82" spans="1:9" s="12" customFormat="1" ht="15">
      <c r="A82" s="18"/>
      <c r="B82" s="18"/>
      <c r="C82" s="18"/>
      <c r="D82" s="18"/>
      <c r="E82" s="18"/>
      <c r="F82" s="18"/>
      <c r="G82" s="18"/>
      <c r="H82" s="26"/>
      <c r="I82" s="26"/>
    </row>
    <row r="83" spans="1:21" s="12" customFormat="1" ht="18" customHeight="1">
      <c r="A83" s="60" t="s">
        <v>47</v>
      </c>
      <c r="B83" s="60"/>
      <c r="C83" s="60"/>
      <c r="D83" s="60"/>
      <c r="E83" s="60"/>
      <c r="F83" s="17"/>
      <c r="G83" s="17"/>
      <c r="H83" s="25"/>
      <c r="I83" s="25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7" ht="21.75" customHeight="1">
      <c r="A84" s="60"/>
      <c r="B84" s="60"/>
      <c r="C84" s="60"/>
      <c r="D84" s="60"/>
      <c r="E84" s="60"/>
      <c r="F84" s="17"/>
      <c r="G84" s="17"/>
    </row>
  </sheetData>
  <sheetProtection/>
  <autoFilter ref="C8:E73"/>
  <mergeCells count="13">
    <mergeCell ref="A2:E2"/>
    <mergeCell ref="A3:E3"/>
    <mergeCell ref="A4:E4"/>
    <mergeCell ref="A5:E5"/>
    <mergeCell ref="A6:E6"/>
    <mergeCell ref="A8:B8"/>
    <mergeCell ref="A83:E84"/>
    <mergeCell ref="A27:B27"/>
    <mergeCell ref="A35:B35"/>
    <mergeCell ref="A46:B46"/>
    <mergeCell ref="A60:B60"/>
    <mergeCell ref="A77:E78"/>
    <mergeCell ref="A80:E8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4"/>
  <sheetViews>
    <sheetView zoomScalePageLayoutView="0" workbookViewId="0" topLeftCell="A7">
      <selection activeCell="C41" activeCellId="2" sqref="C16 C17 C41"/>
    </sheetView>
  </sheetViews>
  <sheetFormatPr defaultColWidth="12" defaultRowHeight="12.75"/>
  <cols>
    <col min="1" max="1" width="1.0078125" style="1" customWidth="1"/>
    <col min="2" max="2" width="88.5" style="1" customWidth="1"/>
    <col min="3" max="5" width="25.66015625" style="1" bestFit="1" customWidth="1"/>
    <col min="6" max="6" width="12" style="1" customWidth="1"/>
    <col min="7" max="7" width="16.66015625" style="50" bestFit="1" customWidth="1"/>
    <col min="8" max="8" width="15.16015625" style="24" bestFit="1" customWidth="1"/>
    <col min="9" max="9" width="12" style="24" customWidth="1"/>
    <col min="10" max="16384" width="12" style="1" customWidth="1"/>
  </cols>
  <sheetData>
    <row r="1" spans="1:9" s="8" customFormat="1" ht="12.75" customHeight="1">
      <c r="A1" s="16"/>
      <c r="B1" s="9"/>
      <c r="C1" s="9"/>
      <c r="D1" s="9"/>
      <c r="E1" s="9"/>
      <c r="G1" s="46"/>
      <c r="H1" s="20"/>
      <c r="I1" s="20"/>
    </row>
    <row r="2" spans="1:153" ht="16.5" customHeight="1">
      <c r="A2" s="65" t="s">
        <v>41</v>
      </c>
      <c r="B2" s="65"/>
      <c r="C2" s="65"/>
      <c r="D2" s="65"/>
      <c r="E2" s="65"/>
      <c r="F2" s="10"/>
      <c r="G2" s="47"/>
      <c r="H2" s="21"/>
      <c r="I2" s="21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</row>
    <row r="3" spans="1:19" s="12" customFormat="1" ht="14.25" customHeight="1">
      <c r="A3" s="66" t="s">
        <v>43</v>
      </c>
      <c r="B3" s="66"/>
      <c r="C3" s="66"/>
      <c r="D3" s="66"/>
      <c r="E3" s="66"/>
      <c r="F3" s="13"/>
      <c r="G3" s="48"/>
      <c r="H3" s="22"/>
      <c r="I3" s="22"/>
      <c r="J3" s="13"/>
      <c r="K3" s="13"/>
      <c r="L3" s="13"/>
      <c r="M3" s="11"/>
      <c r="N3" s="11"/>
      <c r="O3" s="11"/>
      <c r="P3" s="11"/>
      <c r="Q3" s="11"/>
      <c r="R3" s="11"/>
      <c r="S3" s="11"/>
    </row>
    <row r="4" spans="1:19" s="12" customFormat="1" ht="18.75" customHeight="1">
      <c r="A4" s="66" t="s">
        <v>44</v>
      </c>
      <c r="B4" s="66"/>
      <c r="C4" s="66"/>
      <c r="D4" s="66"/>
      <c r="E4" s="66"/>
      <c r="F4" s="13"/>
      <c r="G4" s="48"/>
      <c r="H4" s="22"/>
      <c r="I4" s="22"/>
      <c r="J4" s="13"/>
      <c r="K4" s="13"/>
      <c r="L4" s="13"/>
      <c r="M4" s="11"/>
      <c r="Q4" s="14"/>
      <c r="R4" s="14"/>
      <c r="S4" s="14"/>
    </row>
    <row r="5" spans="1:19" s="12" customFormat="1" ht="14.25" customHeight="1">
      <c r="A5" s="66" t="s">
        <v>42</v>
      </c>
      <c r="B5" s="66"/>
      <c r="C5" s="66"/>
      <c r="D5" s="66"/>
      <c r="E5" s="66"/>
      <c r="F5" s="13"/>
      <c r="G5" s="48"/>
      <c r="H5" s="22"/>
      <c r="I5" s="22"/>
      <c r="J5" s="13"/>
      <c r="K5" s="13"/>
      <c r="L5" s="13"/>
      <c r="M5" s="13"/>
      <c r="N5" s="13"/>
      <c r="O5" s="13"/>
      <c r="P5" s="13"/>
      <c r="Q5" s="13"/>
      <c r="R5" s="11"/>
      <c r="S5" s="11"/>
    </row>
    <row r="6" spans="1:19" s="12" customFormat="1" ht="18.75" customHeight="1">
      <c r="A6" s="67" t="s">
        <v>51</v>
      </c>
      <c r="B6" s="67"/>
      <c r="C6" s="67"/>
      <c r="D6" s="67"/>
      <c r="E6" s="67"/>
      <c r="F6" s="15"/>
      <c r="G6" s="49"/>
      <c r="H6" s="23"/>
      <c r="I6" s="23"/>
      <c r="J6" s="15"/>
      <c r="K6" s="15"/>
      <c r="L6" s="15"/>
      <c r="M6" s="11"/>
      <c r="N6" s="11"/>
      <c r="O6" s="11"/>
      <c r="P6" s="11"/>
      <c r="Q6" s="11"/>
      <c r="R6" s="11"/>
      <c r="S6" s="11"/>
    </row>
    <row r="7" spans="1:9" s="8" customFormat="1" ht="15" customHeight="1">
      <c r="A7" s="9"/>
      <c r="B7" s="9"/>
      <c r="C7" s="9"/>
      <c r="D7" s="9"/>
      <c r="E7" s="9"/>
      <c r="G7" s="46"/>
      <c r="H7" s="20"/>
      <c r="I7" s="20"/>
    </row>
    <row r="8" spans="1:5" ht="31.5">
      <c r="A8" s="70" t="s">
        <v>0</v>
      </c>
      <c r="B8" s="71"/>
      <c r="C8" s="28" t="s">
        <v>1</v>
      </c>
      <c r="D8" s="28" t="s">
        <v>2</v>
      </c>
      <c r="E8" s="28" t="s">
        <v>3</v>
      </c>
    </row>
    <row r="9" spans="1:5" ht="4.5" customHeight="1">
      <c r="A9" s="29"/>
      <c r="B9" s="30"/>
      <c r="C9" s="31"/>
      <c r="D9" s="31"/>
      <c r="E9" s="31"/>
    </row>
    <row r="10" spans="1:5" ht="15.75">
      <c r="A10" s="43"/>
      <c r="B10" s="32" t="s">
        <v>4</v>
      </c>
      <c r="C10" s="33">
        <f>SUM(C11:C13)</f>
        <v>1276218527.92</v>
      </c>
      <c r="D10" s="33">
        <f>SUM(D11:D13)</f>
        <v>1079891871.8000002</v>
      </c>
      <c r="E10" s="33">
        <f>SUM(E11:E13)</f>
        <v>1079891871.8000002</v>
      </c>
    </row>
    <row r="11" spans="1:6" ht="15">
      <c r="A11" s="43"/>
      <c r="B11" s="44" t="s">
        <v>5</v>
      </c>
      <c r="C11" s="34">
        <v>1064083409.16</v>
      </c>
      <c r="D11" s="34">
        <v>909763739.1300001</v>
      </c>
      <c r="E11" s="34">
        <v>909763739.1300001</v>
      </c>
      <c r="F11" s="1" t="s">
        <v>49</v>
      </c>
    </row>
    <row r="12" spans="1:6" ht="15">
      <c r="A12" s="43"/>
      <c r="B12" s="45" t="s">
        <v>6</v>
      </c>
      <c r="C12" s="34">
        <v>282588012.84000003</v>
      </c>
      <c r="D12" s="34">
        <v>222922301.2</v>
      </c>
      <c r="E12" s="34">
        <v>222922301.2</v>
      </c>
      <c r="F12" s="1" t="s">
        <v>49</v>
      </c>
    </row>
    <row r="13" spans="1:5" ht="15">
      <c r="A13" s="43"/>
      <c r="B13" s="44" t="s">
        <v>7</v>
      </c>
      <c r="C13" s="35">
        <f>+C44</f>
        <v>-70452894.08</v>
      </c>
      <c r="D13" s="35">
        <f>+D44</f>
        <v>-52794168.53</v>
      </c>
      <c r="E13" s="35">
        <f>+E44</f>
        <v>-52794168.53</v>
      </c>
    </row>
    <row r="14" spans="1:5" ht="4.5" customHeight="1">
      <c r="A14" s="43"/>
      <c r="B14" s="36"/>
      <c r="C14" s="37"/>
      <c r="D14" s="37"/>
      <c r="E14" s="37"/>
    </row>
    <row r="15" spans="1:7" ht="18.75">
      <c r="A15" s="43"/>
      <c r="B15" s="32" t="s">
        <v>50</v>
      </c>
      <c r="C15" s="33">
        <f>SUM(C16:C17)</f>
        <v>1276218527.9199998</v>
      </c>
      <c r="D15" s="33">
        <f>SUM(D16:D17)</f>
        <v>840065768.38</v>
      </c>
      <c r="E15" s="33">
        <f>SUM(E16:E17)</f>
        <v>781090391.0500001</v>
      </c>
      <c r="G15" s="54"/>
    </row>
    <row r="16" spans="1:6" ht="15">
      <c r="A16" s="43"/>
      <c r="B16" s="44" t="s">
        <v>8</v>
      </c>
      <c r="C16" s="34">
        <f>1088533964.12-70452894.08</f>
        <v>1018081070.0399998</v>
      </c>
      <c r="D16" s="34">
        <v>644678342.02</v>
      </c>
      <c r="E16" s="34">
        <v>587408781.9100001</v>
      </c>
      <c r="F16" s="1" t="s">
        <v>49</v>
      </c>
    </row>
    <row r="17" spans="1:6" ht="15">
      <c r="A17" s="43"/>
      <c r="B17" s="45" t="s">
        <v>9</v>
      </c>
      <c r="C17" s="34">
        <v>258137457.88</v>
      </c>
      <c r="D17" s="34">
        <v>195387426.36</v>
      </c>
      <c r="E17" s="34">
        <v>193681609.14</v>
      </c>
      <c r="F17" s="1" t="s">
        <v>49</v>
      </c>
    </row>
    <row r="18" spans="1:5" ht="4.5" customHeight="1">
      <c r="A18" s="43"/>
      <c r="B18" s="36"/>
      <c r="C18" s="37"/>
      <c r="D18" s="37"/>
      <c r="E18" s="37"/>
    </row>
    <row r="19" spans="1:5" ht="15.75">
      <c r="A19" s="43"/>
      <c r="B19" s="32" t="s">
        <v>10</v>
      </c>
      <c r="C19" s="38">
        <f>SUM(C20:C21)</f>
        <v>0</v>
      </c>
      <c r="D19" s="33">
        <f>SUM(D20:D21)</f>
        <v>62753396.58</v>
      </c>
      <c r="E19" s="33">
        <f>SUM(E20:E21)</f>
        <v>62753396.58</v>
      </c>
    </row>
    <row r="20" spans="1:5" ht="30">
      <c r="A20" s="43"/>
      <c r="B20" s="44" t="s">
        <v>11</v>
      </c>
      <c r="C20" s="39">
        <v>0</v>
      </c>
      <c r="D20" s="34">
        <v>0</v>
      </c>
      <c r="E20" s="34">
        <v>0</v>
      </c>
    </row>
    <row r="21" spans="1:7" ht="30">
      <c r="A21" s="43"/>
      <c r="B21" s="44" t="s">
        <v>12</v>
      </c>
      <c r="C21" s="39">
        <v>0</v>
      </c>
      <c r="D21" s="34">
        <v>62753396.58</v>
      </c>
      <c r="E21" s="34">
        <v>62753396.58</v>
      </c>
      <c r="F21" s="1" t="s">
        <v>49</v>
      </c>
      <c r="G21" s="24"/>
    </row>
    <row r="22" spans="1:5" ht="4.5" customHeight="1">
      <c r="A22" s="43"/>
      <c r="B22" s="36"/>
      <c r="C22" s="37"/>
      <c r="D22" s="37"/>
      <c r="E22" s="37"/>
    </row>
    <row r="23" spans="1:5" ht="15.75">
      <c r="A23" s="43"/>
      <c r="B23" s="32" t="s">
        <v>13</v>
      </c>
      <c r="C23" s="33">
        <f>C10-C15+C19</f>
        <v>2.384185791015625E-07</v>
      </c>
      <c r="D23" s="33">
        <f>D10-D15+D19</f>
        <v>302579500.0000002</v>
      </c>
      <c r="E23" s="33">
        <f>E10-E15+E19</f>
        <v>361554877.3300001</v>
      </c>
    </row>
    <row r="24" spans="1:5" ht="15.75">
      <c r="A24" s="43"/>
      <c r="B24" s="32" t="s">
        <v>14</v>
      </c>
      <c r="C24" s="33">
        <f>C23-C44</f>
        <v>70452894.08000024</v>
      </c>
      <c r="D24" s="33">
        <f>D23-D44</f>
        <v>355373668.5300002</v>
      </c>
      <c r="E24" s="33">
        <f>E23-E44</f>
        <v>414349045.86000013</v>
      </c>
    </row>
    <row r="25" spans="1:5" ht="31.5">
      <c r="A25" s="43"/>
      <c r="B25" s="32" t="s">
        <v>15</v>
      </c>
      <c r="C25" s="33">
        <f>C24</f>
        <v>70452894.08000024</v>
      </c>
      <c r="D25" s="33">
        <f>D24-D19</f>
        <v>292620271.9500002</v>
      </c>
      <c r="E25" s="33">
        <f>E24-E19</f>
        <v>351595649.28000015</v>
      </c>
    </row>
    <row r="26" spans="1:5" ht="4.5" customHeight="1">
      <c r="A26" s="43"/>
      <c r="B26" s="36"/>
      <c r="C26" s="37"/>
      <c r="D26" s="37"/>
      <c r="E26" s="37"/>
    </row>
    <row r="27" spans="1:5" ht="15.75">
      <c r="A27" s="61" t="s">
        <v>16</v>
      </c>
      <c r="B27" s="62"/>
      <c r="C27" s="40" t="s">
        <v>17</v>
      </c>
      <c r="D27" s="40" t="s">
        <v>2</v>
      </c>
      <c r="E27" s="40" t="s">
        <v>18</v>
      </c>
    </row>
    <row r="28" spans="1:5" ht="4.5" customHeight="1">
      <c r="A28" s="43"/>
      <c r="B28" s="36"/>
      <c r="C28" s="37"/>
      <c r="D28" s="37"/>
      <c r="E28" s="37"/>
    </row>
    <row r="29" spans="1:5" ht="15.75">
      <c r="A29" s="43"/>
      <c r="B29" s="32" t="s">
        <v>19</v>
      </c>
      <c r="C29" s="33">
        <f>SUM(C30:C31)</f>
        <v>54017240</v>
      </c>
      <c r="D29" s="33">
        <f>SUM(D30:D31)</f>
        <v>39925568.440000005</v>
      </c>
      <c r="E29" s="33">
        <f>SUM(E30:E31)</f>
        <v>39925568.440000005</v>
      </c>
    </row>
    <row r="30" spans="1:6" ht="30">
      <c r="A30" s="43"/>
      <c r="B30" s="44" t="s">
        <v>20</v>
      </c>
      <c r="C30" s="34">
        <v>54017240</v>
      </c>
      <c r="D30" s="34">
        <v>39925568.440000005</v>
      </c>
      <c r="E30" s="34">
        <v>39925568.440000005</v>
      </c>
      <c r="F30" s="1" t="s">
        <v>49</v>
      </c>
    </row>
    <row r="31" spans="1:5" ht="15">
      <c r="A31" s="43"/>
      <c r="B31" s="44" t="s">
        <v>21</v>
      </c>
      <c r="C31" s="34">
        <v>0</v>
      </c>
      <c r="D31" s="34">
        <v>0</v>
      </c>
      <c r="E31" s="34">
        <v>0</v>
      </c>
    </row>
    <row r="32" spans="1:5" ht="4.5" customHeight="1">
      <c r="A32" s="43"/>
      <c r="B32" s="36"/>
      <c r="C32" s="37"/>
      <c r="D32" s="37"/>
      <c r="E32" s="37"/>
    </row>
    <row r="33" spans="1:5" ht="15.75">
      <c r="A33" s="43"/>
      <c r="B33" s="32" t="s">
        <v>22</v>
      </c>
      <c r="C33" s="33">
        <f>C25+C29</f>
        <v>124470134.08000024</v>
      </c>
      <c r="D33" s="33">
        <f>D25+D29</f>
        <v>332545840.3900002</v>
      </c>
      <c r="E33" s="33">
        <f>E25+E29</f>
        <v>391521217.72000015</v>
      </c>
    </row>
    <row r="34" spans="1:5" ht="4.5" customHeight="1">
      <c r="A34" s="43"/>
      <c r="B34" s="36"/>
      <c r="C34" s="37"/>
      <c r="D34" s="37"/>
      <c r="E34" s="37"/>
    </row>
    <row r="35" spans="1:5" ht="31.5">
      <c r="A35" s="63" t="s">
        <v>16</v>
      </c>
      <c r="B35" s="63"/>
      <c r="C35" s="41" t="s">
        <v>23</v>
      </c>
      <c r="D35" s="40" t="s">
        <v>2</v>
      </c>
      <c r="E35" s="41" t="s">
        <v>24</v>
      </c>
    </row>
    <row r="36" spans="1:5" ht="4.5" customHeight="1">
      <c r="A36" s="43"/>
      <c r="B36" s="36"/>
      <c r="C36" s="37"/>
      <c r="D36" s="37"/>
      <c r="E36" s="37"/>
    </row>
    <row r="37" spans="1:5" ht="15.75">
      <c r="A37" s="43"/>
      <c r="B37" s="32" t="s">
        <v>25</v>
      </c>
      <c r="C37" s="33">
        <f>SUM(C38:C39)</f>
        <v>0</v>
      </c>
      <c r="D37" s="33">
        <f>SUM(D38:D39)</f>
        <v>0</v>
      </c>
      <c r="E37" s="33">
        <f>SUM(E38:E39)</f>
        <v>0</v>
      </c>
    </row>
    <row r="38" spans="1:5" ht="30">
      <c r="A38" s="43"/>
      <c r="B38" s="44" t="s">
        <v>26</v>
      </c>
      <c r="C38" s="34">
        <v>0</v>
      </c>
      <c r="D38" s="34">
        <v>0</v>
      </c>
      <c r="E38" s="34">
        <v>0</v>
      </c>
    </row>
    <row r="39" spans="1:5" ht="30">
      <c r="A39" s="43"/>
      <c r="B39" s="44" t="s">
        <v>27</v>
      </c>
      <c r="C39" s="34">
        <v>0</v>
      </c>
      <c r="D39" s="34">
        <v>0</v>
      </c>
      <c r="E39" s="34">
        <v>0</v>
      </c>
    </row>
    <row r="40" spans="1:5" ht="15.75">
      <c r="A40" s="43"/>
      <c r="B40" s="32" t="s">
        <v>28</v>
      </c>
      <c r="C40" s="33">
        <f>SUM(C41:C42)</f>
        <v>70452894.08</v>
      </c>
      <c r="D40" s="33">
        <f>SUM(D41:D42)</f>
        <v>52794168.53</v>
      </c>
      <c r="E40" s="33">
        <f>SUM(E41:E42)</f>
        <v>52794168.53</v>
      </c>
    </row>
    <row r="41" spans="1:6" ht="15">
      <c r="A41" s="43"/>
      <c r="B41" s="44" t="s">
        <v>29</v>
      </c>
      <c r="C41" s="34">
        <v>70452894.08</v>
      </c>
      <c r="D41" s="34">
        <v>52794168.53</v>
      </c>
      <c r="E41" s="34">
        <v>52794168.53</v>
      </c>
      <c r="F41" s="1" t="s">
        <v>49</v>
      </c>
    </row>
    <row r="42" spans="1:5" ht="15">
      <c r="A42" s="43"/>
      <c r="B42" s="44" t="s">
        <v>30</v>
      </c>
      <c r="C42" s="34">
        <v>0</v>
      </c>
      <c r="D42" s="34">
        <v>0</v>
      </c>
      <c r="E42" s="34">
        <v>0</v>
      </c>
    </row>
    <row r="43" spans="1:5" ht="4.5" customHeight="1">
      <c r="A43" s="43"/>
      <c r="B43" s="36"/>
      <c r="C43" s="37"/>
      <c r="D43" s="37"/>
      <c r="E43" s="37"/>
    </row>
    <row r="44" spans="1:5" ht="15.75">
      <c r="A44" s="43"/>
      <c r="B44" s="32" t="s">
        <v>31</v>
      </c>
      <c r="C44" s="42">
        <f>C37-C40</f>
        <v>-70452894.08</v>
      </c>
      <c r="D44" s="42">
        <f>D37-D40</f>
        <v>-52794168.53</v>
      </c>
      <c r="E44" s="42">
        <f>E37-E40</f>
        <v>-52794168.53</v>
      </c>
    </row>
    <row r="45" spans="1:5" ht="4.5" customHeight="1">
      <c r="A45" s="43"/>
      <c r="B45" s="32"/>
      <c r="C45" s="33"/>
      <c r="D45" s="33"/>
      <c r="E45" s="33"/>
    </row>
    <row r="46" spans="1:5" ht="31.5">
      <c r="A46" s="63" t="s">
        <v>16</v>
      </c>
      <c r="B46" s="63"/>
      <c r="C46" s="41" t="s">
        <v>23</v>
      </c>
      <c r="D46" s="40" t="s">
        <v>2</v>
      </c>
      <c r="E46" s="41" t="s">
        <v>24</v>
      </c>
    </row>
    <row r="47" spans="1:5" ht="4.5" customHeight="1">
      <c r="A47" s="43"/>
      <c r="B47" s="36"/>
      <c r="C47" s="37"/>
      <c r="D47" s="37"/>
      <c r="E47" s="37"/>
    </row>
    <row r="48" spans="1:5" ht="15">
      <c r="A48" s="43"/>
      <c r="B48" s="36" t="s">
        <v>32</v>
      </c>
      <c r="C48" s="37">
        <f>+C11</f>
        <v>1064083409.16</v>
      </c>
      <c r="D48" s="37">
        <f>+D11</f>
        <v>909763739.1300001</v>
      </c>
      <c r="E48" s="37">
        <f>+E11</f>
        <v>909763739.1300001</v>
      </c>
    </row>
    <row r="49" spans="1:5" ht="30">
      <c r="A49" s="43"/>
      <c r="B49" s="36" t="s">
        <v>33</v>
      </c>
      <c r="C49" s="35">
        <f>C50-C51</f>
        <v>-70452894.08</v>
      </c>
      <c r="D49" s="35">
        <f>D50-D51</f>
        <v>-52794168.53</v>
      </c>
      <c r="E49" s="35">
        <f>E50-E51</f>
        <v>-52794168.53</v>
      </c>
    </row>
    <row r="50" spans="1:5" ht="30">
      <c r="A50" s="43"/>
      <c r="B50" s="44" t="s">
        <v>26</v>
      </c>
      <c r="C50" s="37">
        <f>+C38</f>
        <v>0</v>
      </c>
      <c r="D50" s="37">
        <f>+D38</f>
        <v>0</v>
      </c>
      <c r="E50" s="37">
        <f>+E38</f>
        <v>0</v>
      </c>
    </row>
    <row r="51" spans="1:5" ht="15">
      <c r="A51" s="43"/>
      <c r="B51" s="44" t="s">
        <v>29</v>
      </c>
      <c r="C51" s="37">
        <f>+C41</f>
        <v>70452894.08</v>
      </c>
      <c r="D51" s="37">
        <f>+D41</f>
        <v>52794168.53</v>
      </c>
      <c r="E51" s="37">
        <f>+E41</f>
        <v>52794168.53</v>
      </c>
    </row>
    <row r="52" spans="1:5" ht="4.5" customHeight="1">
      <c r="A52" s="43"/>
      <c r="B52" s="36"/>
      <c r="C52" s="37"/>
      <c r="D52" s="37"/>
      <c r="E52" s="37"/>
    </row>
    <row r="53" spans="1:5" ht="15">
      <c r="A53" s="43"/>
      <c r="B53" s="36" t="s">
        <v>8</v>
      </c>
      <c r="C53" s="37">
        <f>+C16</f>
        <v>1018081070.0399998</v>
      </c>
      <c r="D53" s="37">
        <f>+D16</f>
        <v>644678342.02</v>
      </c>
      <c r="E53" s="37">
        <f>+E16</f>
        <v>587408781.9100001</v>
      </c>
    </row>
    <row r="54" spans="1:5" ht="4.5" customHeight="1">
      <c r="A54" s="43"/>
      <c r="B54" s="36"/>
      <c r="C54" s="37"/>
      <c r="D54" s="37"/>
      <c r="E54" s="37"/>
    </row>
    <row r="55" spans="1:5" ht="30">
      <c r="A55" s="43"/>
      <c r="B55" s="36" t="s">
        <v>11</v>
      </c>
      <c r="C55" s="39">
        <v>0</v>
      </c>
      <c r="D55" s="37">
        <f>+D20</f>
        <v>0</v>
      </c>
      <c r="E55" s="37">
        <f>+E20</f>
        <v>0</v>
      </c>
    </row>
    <row r="56" spans="1:5" ht="4.5" customHeight="1">
      <c r="A56" s="43"/>
      <c r="B56" s="36"/>
      <c r="C56" s="37"/>
      <c r="D56" s="37"/>
      <c r="E56" s="37"/>
    </row>
    <row r="57" spans="1:5" ht="31.5">
      <c r="A57" s="43"/>
      <c r="B57" s="32" t="s">
        <v>34</v>
      </c>
      <c r="C57" s="33">
        <f>C48+C49-C53</f>
        <v>-24450554.95999992</v>
      </c>
      <c r="D57" s="33">
        <f>D48+D49-D53+D55</f>
        <v>212291228.58000016</v>
      </c>
      <c r="E57" s="33">
        <f>E48+E49-E53+E55</f>
        <v>269560788.69000006</v>
      </c>
    </row>
    <row r="58" spans="1:5" ht="31.5">
      <c r="A58" s="43"/>
      <c r="B58" s="32" t="s">
        <v>35</v>
      </c>
      <c r="C58" s="33">
        <f>C57-C49</f>
        <v>46002339.12000008</v>
      </c>
      <c r="D58" s="33">
        <f>D57-D49</f>
        <v>265085397.11000016</v>
      </c>
      <c r="E58" s="33">
        <f>E57-E49</f>
        <v>322354957.22</v>
      </c>
    </row>
    <row r="59" spans="1:5" ht="4.5" customHeight="1">
      <c r="A59" s="43"/>
      <c r="B59" s="36"/>
      <c r="C59" s="37"/>
      <c r="D59" s="37"/>
      <c r="E59" s="37"/>
    </row>
    <row r="60" spans="1:5" ht="31.5">
      <c r="A60" s="63" t="s">
        <v>16</v>
      </c>
      <c r="B60" s="63"/>
      <c r="C60" s="41" t="s">
        <v>23</v>
      </c>
      <c r="D60" s="40" t="s">
        <v>2</v>
      </c>
      <c r="E60" s="41" t="s">
        <v>24</v>
      </c>
    </row>
    <row r="61" spans="1:5" ht="4.5" customHeight="1">
      <c r="A61" s="43"/>
      <c r="B61" s="36"/>
      <c r="C61" s="37"/>
      <c r="D61" s="37"/>
      <c r="E61" s="37"/>
    </row>
    <row r="62" spans="1:5" ht="15">
      <c r="A62" s="43"/>
      <c r="B62" s="36" t="s">
        <v>6</v>
      </c>
      <c r="C62" s="37">
        <f>+C12</f>
        <v>282588012.84000003</v>
      </c>
      <c r="D62" s="37">
        <f>+D12</f>
        <v>222922301.2</v>
      </c>
      <c r="E62" s="37">
        <f>+E12</f>
        <v>222922301.2</v>
      </c>
    </row>
    <row r="63" spans="1:5" ht="30">
      <c r="A63" s="43"/>
      <c r="B63" s="36" t="s">
        <v>36</v>
      </c>
      <c r="C63" s="37">
        <f>C64-C65</f>
        <v>0</v>
      </c>
      <c r="D63" s="37">
        <f>D64-D65</f>
        <v>0</v>
      </c>
      <c r="E63" s="37">
        <f>E64-E65</f>
        <v>0</v>
      </c>
    </row>
    <row r="64" spans="1:5" ht="30">
      <c r="A64" s="43"/>
      <c r="B64" s="44" t="s">
        <v>27</v>
      </c>
      <c r="C64" s="37">
        <f>+C39</f>
        <v>0</v>
      </c>
      <c r="D64" s="37">
        <f>+D39</f>
        <v>0</v>
      </c>
      <c r="E64" s="37">
        <f>+E39</f>
        <v>0</v>
      </c>
    </row>
    <row r="65" spans="1:5" ht="15">
      <c r="A65" s="43"/>
      <c r="B65" s="44" t="s">
        <v>30</v>
      </c>
      <c r="C65" s="37">
        <f>+C42</f>
        <v>0</v>
      </c>
      <c r="D65" s="37">
        <f>+D42</f>
        <v>0</v>
      </c>
      <c r="E65" s="37">
        <f>+E42</f>
        <v>0</v>
      </c>
    </row>
    <row r="66" spans="1:5" ht="4.5" customHeight="1">
      <c r="A66" s="43"/>
      <c r="B66" s="36"/>
      <c r="C66" s="37"/>
      <c r="D66" s="37"/>
      <c r="E66" s="37"/>
    </row>
    <row r="67" spans="1:5" ht="15">
      <c r="A67" s="43"/>
      <c r="B67" s="36" t="s">
        <v>37</v>
      </c>
      <c r="C67" s="37">
        <f>+C17</f>
        <v>258137457.88</v>
      </c>
      <c r="D67" s="37">
        <f>+D17</f>
        <v>195387426.36</v>
      </c>
      <c r="E67" s="37">
        <f>+E17</f>
        <v>193681609.14</v>
      </c>
    </row>
    <row r="68" spans="1:5" ht="4.5" customHeight="1">
      <c r="A68" s="43"/>
      <c r="B68" s="36"/>
      <c r="C68" s="37"/>
      <c r="D68" s="37"/>
      <c r="E68" s="37"/>
    </row>
    <row r="69" spans="1:5" ht="30">
      <c r="A69" s="43"/>
      <c r="B69" s="36" t="s">
        <v>12</v>
      </c>
      <c r="C69" s="39">
        <v>0</v>
      </c>
      <c r="D69" s="37">
        <f>+D21</f>
        <v>62753396.58</v>
      </c>
      <c r="E69" s="37">
        <f>+E21</f>
        <v>62753396.58</v>
      </c>
    </row>
    <row r="70" spans="1:5" ht="4.5" customHeight="1">
      <c r="A70" s="43"/>
      <c r="B70" s="36"/>
      <c r="C70" s="37"/>
      <c r="D70" s="37"/>
      <c r="E70" s="37"/>
    </row>
    <row r="71" spans="1:5" ht="31.5">
      <c r="A71" s="43"/>
      <c r="B71" s="32" t="s">
        <v>38</v>
      </c>
      <c r="C71" s="33">
        <f>C62+C63-C67+C69</f>
        <v>24450554.96000004</v>
      </c>
      <c r="D71" s="33">
        <f>D62+D63-D67+D69</f>
        <v>90288271.41999997</v>
      </c>
      <c r="E71" s="33">
        <f>E62+E63-E67+E69</f>
        <v>91994088.64</v>
      </c>
    </row>
    <row r="72" spans="1:5" ht="31.5">
      <c r="A72" s="43"/>
      <c r="B72" s="32" t="s">
        <v>39</v>
      </c>
      <c r="C72" s="33">
        <f>C71-C63</f>
        <v>24450554.96000004</v>
      </c>
      <c r="D72" s="33">
        <f>D71-D63</f>
        <v>90288271.41999997</v>
      </c>
      <c r="E72" s="33">
        <f>E71-E63</f>
        <v>91994088.64</v>
      </c>
    </row>
    <row r="73" spans="1:5" ht="4.5" customHeight="1">
      <c r="A73" s="2"/>
      <c r="B73" s="3"/>
      <c r="C73" s="4"/>
      <c r="D73" s="4"/>
      <c r="E73" s="4"/>
    </row>
    <row r="77" spans="1:21" s="12" customFormat="1" ht="18" customHeight="1">
      <c r="A77" s="64" t="s">
        <v>45</v>
      </c>
      <c r="B77" s="64"/>
      <c r="C77" s="64"/>
      <c r="D77" s="64"/>
      <c r="E77" s="64"/>
      <c r="F77" s="19"/>
      <c r="G77" s="51"/>
      <c r="H77" s="25"/>
      <c r="I77" s="2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12" customFormat="1" ht="51.75" customHeight="1">
      <c r="A78" s="64"/>
      <c r="B78" s="64"/>
      <c r="C78" s="64"/>
      <c r="D78" s="64"/>
      <c r="E78" s="64"/>
      <c r="F78" s="19"/>
      <c r="G78" s="51"/>
      <c r="H78" s="25"/>
      <c r="I78" s="25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s="12" customFormat="1" ht="15" customHeight="1">
      <c r="A79" s="17"/>
      <c r="B79" s="17"/>
      <c r="C79" s="17"/>
      <c r="D79" s="17"/>
      <c r="E79" s="17"/>
      <c r="F79" s="17"/>
      <c r="G79" s="52"/>
      <c r="H79" s="25"/>
      <c r="I79" s="25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s="12" customFormat="1" ht="18" customHeight="1">
      <c r="A80" s="60" t="s">
        <v>46</v>
      </c>
      <c r="B80" s="60"/>
      <c r="C80" s="60"/>
      <c r="D80" s="60"/>
      <c r="E80" s="60"/>
      <c r="F80" s="17"/>
      <c r="G80" s="52"/>
      <c r="H80" s="25"/>
      <c r="I80" s="25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9" s="12" customFormat="1" ht="12.75" customHeight="1">
      <c r="A81" s="60"/>
      <c r="B81" s="60"/>
      <c r="C81" s="60"/>
      <c r="D81" s="60"/>
      <c r="E81" s="60"/>
      <c r="F81" s="17"/>
      <c r="G81" s="52"/>
      <c r="H81" s="26"/>
      <c r="I81" s="26"/>
    </row>
    <row r="82" spans="1:9" s="12" customFormat="1" ht="15">
      <c r="A82" s="18"/>
      <c r="B82" s="18"/>
      <c r="C82" s="18"/>
      <c r="D82" s="18"/>
      <c r="E82" s="18"/>
      <c r="F82" s="18"/>
      <c r="G82" s="53"/>
      <c r="H82" s="26"/>
      <c r="I82" s="26"/>
    </row>
    <row r="83" spans="1:21" s="12" customFormat="1" ht="18" customHeight="1">
      <c r="A83" s="60" t="s">
        <v>47</v>
      </c>
      <c r="B83" s="60"/>
      <c r="C83" s="60"/>
      <c r="D83" s="60"/>
      <c r="E83" s="60"/>
      <c r="F83" s="17"/>
      <c r="G83" s="52"/>
      <c r="H83" s="25"/>
      <c r="I83" s="25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7" ht="21.75" customHeight="1">
      <c r="A84" s="60"/>
      <c r="B84" s="60"/>
      <c r="C84" s="60"/>
      <c r="D84" s="60"/>
      <c r="E84" s="60"/>
      <c r="F84" s="17"/>
      <c r="G84" s="52"/>
    </row>
  </sheetData>
  <sheetProtection/>
  <autoFilter ref="C8:E73"/>
  <mergeCells count="13">
    <mergeCell ref="A2:E2"/>
    <mergeCell ref="A3:E3"/>
    <mergeCell ref="A4:E4"/>
    <mergeCell ref="A5:E5"/>
    <mergeCell ref="A6:E6"/>
    <mergeCell ref="A8:B8"/>
    <mergeCell ref="A83:E84"/>
    <mergeCell ref="A27:B27"/>
    <mergeCell ref="A35:B35"/>
    <mergeCell ref="A46:B46"/>
    <mergeCell ref="A60:B60"/>
    <mergeCell ref="A77:E78"/>
    <mergeCell ref="A80:E8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4"/>
  <sheetViews>
    <sheetView tabSelected="1" zoomScalePageLayoutView="0" workbookViewId="0" topLeftCell="A4">
      <selection activeCell="G20" sqref="G20"/>
    </sheetView>
  </sheetViews>
  <sheetFormatPr defaultColWidth="12" defaultRowHeight="12.75"/>
  <cols>
    <col min="1" max="1" width="1.0078125" style="1" customWidth="1"/>
    <col min="2" max="2" width="88.5" style="1" customWidth="1"/>
    <col min="3" max="5" width="25.66015625" style="1" bestFit="1" customWidth="1"/>
    <col min="6" max="6" width="12" style="1" customWidth="1"/>
    <col min="7" max="7" width="16.66015625" style="50" bestFit="1" customWidth="1"/>
    <col min="8" max="8" width="15.16015625" style="24" bestFit="1" customWidth="1"/>
    <col min="9" max="9" width="12" style="24" customWidth="1"/>
    <col min="10" max="16384" width="12" style="1" customWidth="1"/>
  </cols>
  <sheetData>
    <row r="1" spans="1:9" s="8" customFormat="1" ht="12.75" customHeight="1">
      <c r="A1" s="16"/>
      <c r="B1" s="9"/>
      <c r="C1" s="9"/>
      <c r="D1" s="9"/>
      <c r="E1" s="9"/>
      <c r="G1" s="46"/>
      <c r="H1" s="20"/>
      <c r="I1" s="20"/>
    </row>
    <row r="2" spans="1:153" ht="16.5" customHeight="1">
      <c r="A2" s="65" t="s">
        <v>41</v>
      </c>
      <c r="B2" s="65"/>
      <c r="C2" s="65"/>
      <c r="D2" s="65"/>
      <c r="E2" s="65"/>
      <c r="F2" s="10"/>
      <c r="G2" s="47"/>
      <c r="H2" s="21"/>
      <c r="I2" s="21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</row>
    <row r="3" spans="1:19" s="12" customFormat="1" ht="14.25" customHeight="1">
      <c r="A3" s="66"/>
      <c r="B3" s="66"/>
      <c r="C3" s="66"/>
      <c r="D3" s="66"/>
      <c r="E3" s="66"/>
      <c r="F3" s="13"/>
      <c r="G3" s="48"/>
      <c r="H3" s="22"/>
      <c r="I3" s="22"/>
      <c r="J3" s="13"/>
      <c r="K3" s="13"/>
      <c r="L3" s="13"/>
      <c r="M3" s="11"/>
      <c r="N3" s="11"/>
      <c r="O3" s="11"/>
      <c r="P3" s="11"/>
      <c r="Q3" s="11"/>
      <c r="R3" s="11"/>
      <c r="S3" s="11"/>
    </row>
    <row r="4" spans="1:19" s="12" customFormat="1" ht="18.75" customHeight="1">
      <c r="A4" s="66" t="s">
        <v>44</v>
      </c>
      <c r="B4" s="66"/>
      <c r="C4" s="66"/>
      <c r="D4" s="66"/>
      <c r="E4" s="66"/>
      <c r="F4" s="13"/>
      <c r="G4" s="48"/>
      <c r="H4" s="22"/>
      <c r="I4" s="22"/>
      <c r="J4" s="13"/>
      <c r="K4" s="13"/>
      <c r="L4" s="13"/>
      <c r="M4" s="11"/>
      <c r="Q4" s="14"/>
      <c r="R4" s="14"/>
      <c r="S4" s="14"/>
    </row>
    <row r="5" spans="1:19" s="12" customFormat="1" ht="14.25" customHeight="1">
      <c r="A5" s="66" t="s">
        <v>42</v>
      </c>
      <c r="B5" s="66"/>
      <c r="C5" s="66"/>
      <c r="D5" s="66"/>
      <c r="E5" s="66"/>
      <c r="F5" s="13"/>
      <c r="G5" s="48"/>
      <c r="H5" s="22"/>
      <c r="I5" s="22"/>
      <c r="J5" s="13"/>
      <c r="K5" s="13"/>
      <c r="L5" s="13"/>
      <c r="M5" s="13"/>
      <c r="N5" s="13"/>
      <c r="O5" s="13"/>
      <c r="P5" s="13"/>
      <c r="Q5" s="13"/>
      <c r="R5" s="11"/>
      <c r="S5" s="11"/>
    </row>
    <row r="6" spans="1:19" s="12" customFormat="1" ht="18.75" customHeight="1">
      <c r="A6" s="67" t="s">
        <v>52</v>
      </c>
      <c r="B6" s="67"/>
      <c r="C6" s="67"/>
      <c r="D6" s="67"/>
      <c r="E6" s="67"/>
      <c r="F6" s="15"/>
      <c r="G6" s="49"/>
      <c r="H6" s="23"/>
      <c r="I6" s="23"/>
      <c r="J6" s="15"/>
      <c r="K6" s="15"/>
      <c r="L6" s="15"/>
      <c r="M6" s="11"/>
      <c r="N6" s="11"/>
      <c r="O6" s="11"/>
      <c r="P6" s="11"/>
      <c r="Q6" s="11"/>
      <c r="R6" s="11"/>
      <c r="S6" s="11"/>
    </row>
    <row r="7" spans="1:9" s="8" customFormat="1" ht="15" customHeight="1">
      <c r="A7" s="9"/>
      <c r="B7" s="9"/>
      <c r="C7" s="9"/>
      <c r="D7" s="9"/>
      <c r="E7" s="9"/>
      <c r="G7" s="46"/>
      <c r="H7" s="20"/>
      <c r="I7" s="20"/>
    </row>
    <row r="8" spans="1:5" ht="31.5">
      <c r="A8" s="70" t="s">
        <v>0</v>
      </c>
      <c r="B8" s="71"/>
      <c r="C8" s="28" t="s">
        <v>1</v>
      </c>
      <c r="D8" s="28" t="s">
        <v>2</v>
      </c>
      <c r="E8" s="28" t="s">
        <v>3</v>
      </c>
    </row>
    <row r="9" spans="1:5" ht="4.5" customHeight="1">
      <c r="A9" s="29"/>
      <c r="B9" s="30"/>
      <c r="C9" s="31"/>
      <c r="D9" s="31"/>
      <c r="E9" s="31"/>
    </row>
    <row r="10" spans="1:5" ht="15.75">
      <c r="A10" s="43"/>
      <c r="B10" s="32" t="s">
        <v>4</v>
      </c>
      <c r="C10" s="33">
        <f>SUM(C11:C13)</f>
        <v>1396488527.92</v>
      </c>
      <c r="D10" s="33">
        <f>SUM(D11:D13)</f>
        <v>1502436763.8100002</v>
      </c>
      <c r="E10" s="33">
        <f>SUM(E11:E13)</f>
        <v>1502418418.88</v>
      </c>
    </row>
    <row r="11" spans="1:8" ht="15">
      <c r="A11" s="43"/>
      <c r="B11" s="44" t="s">
        <v>5</v>
      </c>
      <c r="C11" s="38">
        <v>1184353409.1599998</v>
      </c>
      <c r="D11" s="38">
        <v>1256435825.14</v>
      </c>
      <c r="E11" s="38">
        <v>1256435825.14</v>
      </c>
      <c r="G11" s="50">
        <v>1064083409.16</v>
      </c>
      <c r="H11" s="24">
        <f>+C11-G11</f>
        <v>120269999.99999988</v>
      </c>
    </row>
    <row r="12" spans="1:5" ht="15">
      <c r="A12" s="43"/>
      <c r="B12" s="45" t="s">
        <v>6</v>
      </c>
      <c r="C12" s="38">
        <v>282588012.84000003</v>
      </c>
      <c r="D12" s="38">
        <v>316453832.75</v>
      </c>
      <c r="E12" s="38">
        <v>316435487.82</v>
      </c>
    </row>
    <row r="13" spans="1:5" ht="15">
      <c r="A13" s="43"/>
      <c r="B13" s="44" t="s">
        <v>7</v>
      </c>
      <c r="C13" s="55">
        <f>+C44</f>
        <v>-70452894.08</v>
      </c>
      <c r="D13" s="55">
        <f>+D44</f>
        <v>-70452894.08</v>
      </c>
      <c r="E13" s="55">
        <f>+E44</f>
        <v>-70452894.08</v>
      </c>
    </row>
    <row r="14" spans="1:5" ht="4.5" customHeight="1">
      <c r="A14" s="43"/>
      <c r="B14" s="36"/>
      <c r="C14" s="38"/>
      <c r="D14" s="38"/>
      <c r="E14" s="38"/>
    </row>
    <row r="15" spans="1:7" ht="18.75">
      <c r="A15" s="43"/>
      <c r="B15" s="32" t="s">
        <v>50</v>
      </c>
      <c r="C15" s="56">
        <f>SUM(C16:C17)</f>
        <v>1396488527.9199998</v>
      </c>
      <c r="D15" s="56">
        <f>SUM(D16:D17)</f>
        <v>1303468893.76</v>
      </c>
      <c r="E15" s="56">
        <f>SUM(E16:E17)</f>
        <v>1110889544.3999999</v>
      </c>
      <c r="G15" s="54"/>
    </row>
    <row r="16" spans="1:8" ht="15">
      <c r="A16" s="43"/>
      <c r="B16" s="44" t="s">
        <v>8</v>
      </c>
      <c r="C16" s="38">
        <v>1113900515.12</v>
      </c>
      <c r="D16" s="38">
        <f>1031583284.26-70452894.08</f>
        <v>961130390.18</v>
      </c>
      <c r="E16" s="38">
        <f>903989404.14-70452894.08</f>
        <v>833536510.06</v>
      </c>
      <c r="G16" s="50">
        <f>1064083409.2-G20</f>
        <v>993630515.12</v>
      </c>
      <c r="H16" s="24">
        <f>+C16-G16</f>
        <v>120269999.99999988</v>
      </c>
    </row>
    <row r="17" spans="1:5" ht="15">
      <c r="A17" s="43"/>
      <c r="B17" s="45" t="s">
        <v>9</v>
      </c>
      <c r="C17" s="38">
        <v>282588012.8</v>
      </c>
      <c r="D17" s="38">
        <v>342338503.58</v>
      </c>
      <c r="E17" s="38">
        <v>277353034.34</v>
      </c>
    </row>
    <row r="18" spans="1:5" ht="4.5" customHeight="1">
      <c r="A18" s="43"/>
      <c r="B18" s="36"/>
      <c r="C18" s="38"/>
      <c r="D18" s="38"/>
      <c r="E18" s="38"/>
    </row>
    <row r="19" spans="1:5" ht="15.75">
      <c r="A19" s="43"/>
      <c r="B19" s="32" t="s">
        <v>10</v>
      </c>
      <c r="C19" s="38">
        <f>SUM(C20:C21)</f>
        <v>0</v>
      </c>
      <c r="D19" s="56">
        <f>SUM(D20:D21)</f>
        <v>62753396.58</v>
      </c>
      <c r="E19" s="56">
        <f>SUM(E20:E21)</f>
        <v>62753396.58</v>
      </c>
    </row>
    <row r="20" spans="1:7" ht="30">
      <c r="A20" s="43"/>
      <c r="B20" s="44" t="s">
        <v>11</v>
      </c>
      <c r="C20" s="38">
        <v>0</v>
      </c>
      <c r="D20" s="38">
        <v>0</v>
      </c>
      <c r="E20" s="38">
        <v>0</v>
      </c>
      <c r="G20" s="50">
        <v>70452894.08000004</v>
      </c>
    </row>
    <row r="21" spans="1:7" ht="30">
      <c r="A21" s="43"/>
      <c r="B21" s="44" t="s">
        <v>12</v>
      </c>
      <c r="C21" s="38">
        <v>0</v>
      </c>
      <c r="D21" s="38">
        <v>62753396.58</v>
      </c>
      <c r="E21" s="38">
        <v>62753396.58</v>
      </c>
      <c r="G21" s="24"/>
    </row>
    <row r="22" spans="1:5" ht="4.5" customHeight="1">
      <c r="A22" s="43"/>
      <c r="B22" s="36"/>
      <c r="C22" s="38"/>
      <c r="D22" s="38"/>
      <c r="E22" s="38"/>
    </row>
    <row r="23" spans="1:5" ht="15.75">
      <c r="A23" s="43"/>
      <c r="B23" s="32" t="s">
        <v>13</v>
      </c>
      <c r="C23" s="56">
        <f>C10-C15+C19</f>
        <v>2.384185791015625E-07</v>
      </c>
      <c r="D23" s="56">
        <f>D10-D15+D19</f>
        <v>261721266.63000017</v>
      </c>
      <c r="E23" s="56">
        <f>E10-E15+E19</f>
        <v>454282271.06000024</v>
      </c>
    </row>
    <row r="24" spans="1:5" ht="15.75">
      <c r="A24" s="43"/>
      <c r="B24" s="32" t="s">
        <v>14</v>
      </c>
      <c r="C24" s="56">
        <f>C23-C44</f>
        <v>70452894.08000024</v>
      </c>
      <c r="D24" s="56">
        <f>D23-D44</f>
        <v>332174160.71000016</v>
      </c>
      <c r="E24" s="56">
        <f>E23-E44</f>
        <v>524735165.1400002</v>
      </c>
    </row>
    <row r="25" spans="1:5" ht="31.5">
      <c r="A25" s="43"/>
      <c r="B25" s="32" t="s">
        <v>15</v>
      </c>
      <c r="C25" s="56">
        <f>C24</f>
        <v>70452894.08000024</v>
      </c>
      <c r="D25" s="56">
        <f>D24-D19</f>
        <v>269420764.1300002</v>
      </c>
      <c r="E25" s="56">
        <f>E24-E19</f>
        <v>461981768.56000024</v>
      </c>
    </row>
    <row r="26" spans="1:5" ht="4.5" customHeight="1">
      <c r="A26" s="43"/>
      <c r="B26" s="36"/>
      <c r="C26" s="38"/>
      <c r="D26" s="38"/>
      <c r="E26" s="38"/>
    </row>
    <row r="27" spans="1:5" ht="15.75">
      <c r="A27" s="61" t="s">
        <v>16</v>
      </c>
      <c r="B27" s="62"/>
      <c r="C27" s="57" t="s">
        <v>17</v>
      </c>
      <c r="D27" s="57" t="s">
        <v>2</v>
      </c>
      <c r="E27" s="57" t="s">
        <v>18</v>
      </c>
    </row>
    <row r="28" spans="1:5" ht="4.5" customHeight="1">
      <c r="A28" s="43"/>
      <c r="B28" s="36"/>
      <c r="C28" s="38"/>
      <c r="D28" s="38"/>
      <c r="E28" s="38"/>
    </row>
    <row r="29" spans="1:5" ht="15.75">
      <c r="A29" s="43"/>
      <c r="B29" s="32" t="s">
        <v>19</v>
      </c>
      <c r="C29" s="56">
        <f>SUM(C30:C31)</f>
        <v>54017240</v>
      </c>
      <c r="D29" s="56">
        <f>SUM(D30:D31)</f>
        <v>52058805.96</v>
      </c>
      <c r="E29" s="56">
        <f>SUM(E30:E31)</f>
        <v>52058805.96</v>
      </c>
    </row>
    <row r="30" spans="1:5" ht="30">
      <c r="A30" s="43"/>
      <c r="B30" s="44" t="s">
        <v>20</v>
      </c>
      <c r="C30" s="38">
        <v>54017240</v>
      </c>
      <c r="D30" s="38">
        <v>52058805.96</v>
      </c>
      <c r="E30" s="38">
        <v>52058805.96</v>
      </c>
    </row>
    <row r="31" spans="1:5" ht="15">
      <c r="A31" s="43"/>
      <c r="B31" s="44" t="s">
        <v>21</v>
      </c>
      <c r="C31" s="38">
        <v>0</v>
      </c>
      <c r="D31" s="38">
        <v>0</v>
      </c>
      <c r="E31" s="38">
        <v>0</v>
      </c>
    </row>
    <row r="32" spans="1:5" ht="4.5" customHeight="1">
      <c r="A32" s="43"/>
      <c r="B32" s="36"/>
      <c r="C32" s="38"/>
      <c r="D32" s="38"/>
      <c r="E32" s="38"/>
    </row>
    <row r="33" spans="1:5" ht="15.75">
      <c r="A33" s="43"/>
      <c r="B33" s="32" t="s">
        <v>22</v>
      </c>
      <c r="C33" s="56">
        <f>C25+C29</f>
        <v>124470134.08000024</v>
      </c>
      <c r="D33" s="56">
        <f>D25+D29</f>
        <v>321479570.09000015</v>
      </c>
      <c r="E33" s="56">
        <f>E25+E29</f>
        <v>514040574.5200002</v>
      </c>
    </row>
    <row r="34" spans="1:5" ht="4.5" customHeight="1">
      <c r="A34" s="43"/>
      <c r="B34" s="36"/>
      <c r="C34" s="38"/>
      <c r="D34" s="38"/>
      <c r="E34" s="38"/>
    </row>
    <row r="35" spans="1:5" ht="31.5">
      <c r="A35" s="63" t="s">
        <v>16</v>
      </c>
      <c r="B35" s="63"/>
      <c r="C35" s="58" t="s">
        <v>23</v>
      </c>
      <c r="D35" s="57" t="s">
        <v>2</v>
      </c>
      <c r="E35" s="58" t="s">
        <v>24</v>
      </c>
    </row>
    <row r="36" spans="1:5" ht="4.5" customHeight="1">
      <c r="A36" s="43"/>
      <c r="B36" s="36"/>
      <c r="C36" s="38"/>
      <c r="D36" s="38"/>
      <c r="E36" s="38"/>
    </row>
    <row r="37" spans="1:5" ht="15.75">
      <c r="A37" s="43"/>
      <c r="B37" s="32" t="s">
        <v>25</v>
      </c>
      <c r="C37" s="56">
        <f>SUM(C38:C39)</f>
        <v>0</v>
      </c>
      <c r="D37" s="56">
        <f>SUM(D38:D39)</f>
        <v>0</v>
      </c>
      <c r="E37" s="56">
        <f>SUM(E38:E39)</f>
        <v>0</v>
      </c>
    </row>
    <row r="38" spans="1:5" ht="30">
      <c r="A38" s="43"/>
      <c r="B38" s="44" t="s">
        <v>26</v>
      </c>
      <c r="C38" s="38">
        <v>0</v>
      </c>
      <c r="D38" s="38">
        <v>0</v>
      </c>
      <c r="E38" s="38">
        <v>0</v>
      </c>
    </row>
    <row r="39" spans="1:5" ht="30">
      <c r="A39" s="43"/>
      <c r="B39" s="44" t="s">
        <v>27</v>
      </c>
      <c r="C39" s="38">
        <v>0</v>
      </c>
      <c r="D39" s="38">
        <v>0</v>
      </c>
      <c r="E39" s="38">
        <v>0</v>
      </c>
    </row>
    <row r="40" spans="1:5" ht="15.75">
      <c r="A40" s="43"/>
      <c r="B40" s="32" t="s">
        <v>28</v>
      </c>
      <c r="C40" s="56">
        <f>SUM(C41:C42)</f>
        <v>70452894.08</v>
      </c>
      <c r="D40" s="56">
        <f>SUM(D41:D42)</f>
        <v>70452894.08</v>
      </c>
      <c r="E40" s="56">
        <v>70452894.08</v>
      </c>
    </row>
    <row r="41" spans="1:5" ht="15">
      <c r="A41" s="43"/>
      <c r="B41" s="44" t="s">
        <v>29</v>
      </c>
      <c r="C41" s="38">
        <v>70452894.08</v>
      </c>
      <c r="D41" s="38">
        <v>70452894.08</v>
      </c>
      <c r="E41" s="38">
        <v>70452894.08</v>
      </c>
    </row>
    <row r="42" spans="1:5" ht="15">
      <c r="A42" s="43"/>
      <c r="B42" s="44" t="s">
        <v>30</v>
      </c>
      <c r="C42" s="38">
        <v>0</v>
      </c>
      <c r="D42" s="38">
        <v>0</v>
      </c>
      <c r="E42" s="38">
        <v>0</v>
      </c>
    </row>
    <row r="43" spans="1:5" ht="4.5" customHeight="1">
      <c r="A43" s="43"/>
      <c r="B43" s="36"/>
      <c r="C43" s="38"/>
      <c r="D43" s="38"/>
      <c r="E43" s="38"/>
    </row>
    <row r="44" spans="1:5" ht="15.75">
      <c r="A44" s="43"/>
      <c r="B44" s="32" t="s">
        <v>31</v>
      </c>
      <c r="C44" s="59">
        <f>C37-C40</f>
        <v>-70452894.08</v>
      </c>
      <c r="D44" s="59">
        <f>D37-D40</f>
        <v>-70452894.08</v>
      </c>
      <c r="E44" s="59">
        <f>E37-E40</f>
        <v>-70452894.08</v>
      </c>
    </row>
    <row r="45" spans="1:5" ht="4.5" customHeight="1">
      <c r="A45" s="43"/>
      <c r="B45" s="32"/>
      <c r="C45" s="56"/>
      <c r="D45" s="56"/>
      <c r="E45" s="56"/>
    </row>
    <row r="46" spans="1:5" ht="31.5">
      <c r="A46" s="63" t="s">
        <v>16</v>
      </c>
      <c r="B46" s="63"/>
      <c r="C46" s="58" t="s">
        <v>23</v>
      </c>
      <c r="D46" s="57" t="s">
        <v>2</v>
      </c>
      <c r="E46" s="58" t="s">
        <v>24</v>
      </c>
    </row>
    <row r="47" spans="1:5" ht="4.5" customHeight="1">
      <c r="A47" s="43"/>
      <c r="B47" s="36"/>
      <c r="C47" s="38"/>
      <c r="D47" s="38"/>
      <c r="E47" s="38"/>
    </row>
    <row r="48" spans="1:5" ht="15">
      <c r="A48" s="43"/>
      <c r="B48" s="36" t="s">
        <v>32</v>
      </c>
      <c r="C48" s="38">
        <f>+C11</f>
        <v>1184353409.1599998</v>
      </c>
      <c r="D48" s="38">
        <f>+D11</f>
        <v>1256435825.14</v>
      </c>
      <c r="E48" s="38">
        <f>+E11</f>
        <v>1256435825.14</v>
      </c>
    </row>
    <row r="49" spans="1:5" ht="30">
      <c r="A49" s="43"/>
      <c r="B49" s="36" t="s">
        <v>33</v>
      </c>
      <c r="C49" s="55">
        <f>C50-C51</f>
        <v>-70452894.08</v>
      </c>
      <c r="D49" s="55">
        <f>D50-D51</f>
        <v>-70452894.08</v>
      </c>
      <c r="E49" s="55">
        <f>E50-E51</f>
        <v>-70452894.08</v>
      </c>
    </row>
    <row r="50" spans="1:5" ht="30">
      <c r="A50" s="43"/>
      <c r="B50" s="44" t="s">
        <v>26</v>
      </c>
      <c r="C50" s="38">
        <f>+C38</f>
        <v>0</v>
      </c>
      <c r="D50" s="38">
        <f>+D38</f>
        <v>0</v>
      </c>
      <c r="E50" s="38">
        <f>+E38</f>
        <v>0</v>
      </c>
    </row>
    <row r="51" spans="1:5" ht="15">
      <c r="A51" s="43"/>
      <c r="B51" s="44" t="s">
        <v>29</v>
      </c>
      <c r="C51" s="38">
        <f>+C41</f>
        <v>70452894.08</v>
      </c>
      <c r="D51" s="38">
        <f>+D41</f>
        <v>70452894.08</v>
      </c>
      <c r="E51" s="38">
        <f>+E41</f>
        <v>70452894.08</v>
      </c>
    </row>
    <row r="52" spans="1:5" ht="4.5" customHeight="1">
      <c r="A52" s="43"/>
      <c r="B52" s="36"/>
      <c r="C52" s="38"/>
      <c r="D52" s="38"/>
      <c r="E52" s="38"/>
    </row>
    <row r="53" spans="1:5" ht="15">
      <c r="A53" s="43"/>
      <c r="B53" s="36" t="s">
        <v>8</v>
      </c>
      <c r="C53" s="38">
        <f>+C16</f>
        <v>1113900515.12</v>
      </c>
      <c r="D53" s="38">
        <f>+D16</f>
        <v>961130390.18</v>
      </c>
      <c r="E53" s="38">
        <f>+E16</f>
        <v>833536510.06</v>
      </c>
    </row>
    <row r="54" spans="1:5" ht="4.5" customHeight="1">
      <c r="A54" s="43"/>
      <c r="B54" s="36"/>
      <c r="C54" s="38"/>
      <c r="D54" s="38"/>
      <c r="E54" s="38"/>
    </row>
    <row r="55" spans="1:5" ht="30">
      <c r="A55" s="43"/>
      <c r="B55" s="36" t="s">
        <v>11</v>
      </c>
      <c r="C55" s="38">
        <v>0</v>
      </c>
      <c r="D55" s="38">
        <f>+D20</f>
        <v>0</v>
      </c>
      <c r="E55" s="38">
        <f>+E20</f>
        <v>0</v>
      </c>
    </row>
    <row r="56" spans="1:5" ht="4.5" customHeight="1">
      <c r="A56" s="43"/>
      <c r="B56" s="36"/>
      <c r="C56" s="38"/>
      <c r="D56" s="38"/>
      <c r="E56" s="38"/>
    </row>
    <row r="57" spans="1:5" ht="31.5">
      <c r="A57" s="43"/>
      <c r="B57" s="32" t="s">
        <v>34</v>
      </c>
      <c r="C57" s="59">
        <f>C48+C49-C53</f>
        <v>-0.039999961853027344</v>
      </c>
      <c r="D57" s="56">
        <f>D48+D49-D53+D55</f>
        <v>224852540.88000023</v>
      </c>
      <c r="E57" s="56">
        <f>E48+E49-E53+E55</f>
        <v>352446421.00000024</v>
      </c>
    </row>
    <row r="58" spans="1:5" ht="31.5">
      <c r="A58" s="43"/>
      <c r="B58" s="32" t="s">
        <v>35</v>
      </c>
      <c r="C58" s="56">
        <f>C57-C49</f>
        <v>70452894.04000004</v>
      </c>
      <c r="D58" s="56">
        <f>D57-D49</f>
        <v>295305434.9600002</v>
      </c>
      <c r="E58" s="56">
        <f>E57-E49</f>
        <v>422899315.0800002</v>
      </c>
    </row>
    <row r="59" spans="1:5" ht="4.5" customHeight="1">
      <c r="A59" s="43"/>
      <c r="B59" s="36"/>
      <c r="C59" s="38"/>
      <c r="D59" s="38"/>
      <c r="E59" s="38"/>
    </row>
    <row r="60" spans="1:5" ht="31.5">
      <c r="A60" s="63" t="s">
        <v>16</v>
      </c>
      <c r="B60" s="63"/>
      <c r="C60" s="58" t="s">
        <v>23</v>
      </c>
      <c r="D60" s="57" t="s">
        <v>2</v>
      </c>
      <c r="E60" s="58" t="s">
        <v>24</v>
      </c>
    </row>
    <row r="61" spans="1:5" ht="4.5" customHeight="1">
      <c r="A61" s="43"/>
      <c r="B61" s="36"/>
      <c r="C61" s="38"/>
      <c r="D61" s="38"/>
      <c r="E61" s="38"/>
    </row>
    <row r="62" spans="1:5" ht="15">
      <c r="A62" s="43"/>
      <c r="B62" s="36" t="s">
        <v>6</v>
      </c>
      <c r="C62" s="38">
        <f>+C12</f>
        <v>282588012.84000003</v>
      </c>
      <c r="D62" s="38">
        <f>+D12</f>
        <v>316453832.75</v>
      </c>
      <c r="E62" s="38">
        <f>+E12</f>
        <v>316435487.82</v>
      </c>
    </row>
    <row r="63" spans="1:5" ht="30">
      <c r="A63" s="43"/>
      <c r="B63" s="36" t="s">
        <v>36</v>
      </c>
      <c r="C63" s="37">
        <f>C64-C65</f>
        <v>0</v>
      </c>
      <c r="D63" s="37">
        <f>D64-D65</f>
        <v>0</v>
      </c>
      <c r="E63" s="37">
        <f>E64-E65</f>
        <v>0</v>
      </c>
    </row>
    <row r="64" spans="1:5" ht="30">
      <c r="A64" s="43"/>
      <c r="B64" s="44" t="s">
        <v>27</v>
      </c>
      <c r="C64" s="37">
        <f>+C39</f>
        <v>0</v>
      </c>
      <c r="D64" s="37">
        <f>+D39</f>
        <v>0</v>
      </c>
      <c r="E64" s="37">
        <f>+E39</f>
        <v>0</v>
      </c>
    </row>
    <row r="65" spans="1:5" ht="15">
      <c r="A65" s="43"/>
      <c r="B65" s="44" t="s">
        <v>30</v>
      </c>
      <c r="C65" s="37">
        <f>+C42</f>
        <v>0</v>
      </c>
      <c r="D65" s="37">
        <f>+D42</f>
        <v>0</v>
      </c>
      <c r="E65" s="37">
        <f>+E42</f>
        <v>0</v>
      </c>
    </row>
    <row r="66" spans="1:5" ht="4.5" customHeight="1">
      <c r="A66" s="43"/>
      <c r="B66" s="36"/>
      <c r="C66" s="37"/>
      <c r="D66" s="37"/>
      <c r="E66" s="37"/>
    </row>
    <row r="67" spans="1:5" ht="15">
      <c r="A67" s="43"/>
      <c r="B67" s="36" t="s">
        <v>37</v>
      </c>
      <c r="C67" s="37">
        <f>+C17</f>
        <v>282588012.8</v>
      </c>
      <c r="D67" s="37">
        <f>+D17</f>
        <v>342338503.58</v>
      </c>
      <c r="E67" s="37">
        <f>+E17</f>
        <v>277353034.34</v>
      </c>
    </row>
    <row r="68" spans="1:5" ht="4.5" customHeight="1">
      <c r="A68" s="43"/>
      <c r="B68" s="36"/>
      <c r="C68" s="37"/>
      <c r="D68" s="37"/>
      <c r="E68" s="37"/>
    </row>
    <row r="69" spans="1:5" ht="30">
      <c r="A69" s="43"/>
      <c r="B69" s="36" t="s">
        <v>12</v>
      </c>
      <c r="C69" s="39">
        <v>0</v>
      </c>
      <c r="D69" s="37">
        <f>+D21</f>
        <v>62753396.58</v>
      </c>
      <c r="E69" s="37">
        <f>+E21</f>
        <v>62753396.58</v>
      </c>
    </row>
    <row r="70" spans="1:5" ht="4.5" customHeight="1">
      <c r="A70" s="43"/>
      <c r="B70" s="36"/>
      <c r="C70" s="37"/>
      <c r="D70" s="37"/>
      <c r="E70" s="37"/>
    </row>
    <row r="71" spans="1:5" ht="31.5">
      <c r="A71" s="43"/>
      <c r="B71" s="32" t="s">
        <v>38</v>
      </c>
      <c r="C71" s="33">
        <f>C62+C63-C67+C69</f>
        <v>0.04000002145767212</v>
      </c>
      <c r="D71" s="33">
        <f>D62+D63-D67+D69</f>
        <v>36868725.750000015</v>
      </c>
      <c r="E71" s="33">
        <f>E62+E63-E67+E69</f>
        <v>101835850.06000002</v>
      </c>
    </row>
    <row r="72" spans="1:5" ht="31.5">
      <c r="A72" s="43"/>
      <c r="B72" s="32" t="s">
        <v>39</v>
      </c>
      <c r="C72" s="33">
        <f>C71-C63</f>
        <v>0.04000002145767212</v>
      </c>
      <c r="D72" s="33">
        <f>D71-D63</f>
        <v>36868725.750000015</v>
      </c>
      <c r="E72" s="33">
        <f>E71-E63</f>
        <v>101835850.06000002</v>
      </c>
    </row>
    <row r="73" spans="1:5" ht="4.5" customHeight="1">
      <c r="A73" s="2"/>
      <c r="B73" s="3"/>
      <c r="C73" s="4"/>
      <c r="D73" s="4"/>
      <c r="E73" s="4"/>
    </row>
    <row r="77" spans="1:21" s="12" customFormat="1" ht="18" customHeight="1">
      <c r="A77" s="64" t="s">
        <v>45</v>
      </c>
      <c r="B77" s="64"/>
      <c r="C77" s="64"/>
      <c r="D77" s="64"/>
      <c r="E77" s="64"/>
      <c r="F77" s="19"/>
      <c r="G77" s="51"/>
      <c r="H77" s="25"/>
      <c r="I77" s="2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12" customFormat="1" ht="51.75" customHeight="1">
      <c r="A78" s="64"/>
      <c r="B78" s="64"/>
      <c r="C78" s="64"/>
      <c r="D78" s="64"/>
      <c r="E78" s="64"/>
      <c r="F78" s="19"/>
      <c r="G78" s="51"/>
      <c r="H78" s="25"/>
      <c r="I78" s="25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s="12" customFormat="1" ht="15" customHeight="1">
      <c r="A79" s="17"/>
      <c r="B79" s="17"/>
      <c r="C79" s="17"/>
      <c r="D79" s="17"/>
      <c r="E79" s="17"/>
      <c r="F79" s="17"/>
      <c r="G79" s="52"/>
      <c r="H79" s="25"/>
      <c r="I79" s="25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s="12" customFormat="1" ht="18" customHeight="1">
      <c r="A80" s="60" t="s">
        <v>46</v>
      </c>
      <c r="B80" s="60"/>
      <c r="C80" s="60"/>
      <c r="D80" s="60"/>
      <c r="E80" s="60"/>
      <c r="F80" s="17"/>
      <c r="G80" s="52"/>
      <c r="H80" s="25"/>
      <c r="I80" s="25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9" s="12" customFormat="1" ht="12.75" customHeight="1">
      <c r="A81" s="60"/>
      <c r="B81" s="60"/>
      <c r="C81" s="60"/>
      <c r="D81" s="60"/>
      <c r="E81" s="60"/>
      <c r="F81" s="17"/>
      <c r="G81" s="52"/>
      <c r="H81" s="26"/>
      <c r="I81" s="26"/>
    </row>
    <row r="82" spans="1:9" s="12" customFormat="1" ht="15">
      <c r="A82" s="18"/>
      <c r="B82" s="18"/>
      <c r="C82" s="18"/>
      <c r="D82" s="18"/>
      <c r="E82" s="18"/>
      <c r="F82" s="18"/>
      <c r="G82" s="53"/>
      <c r="H82" s="26"/>
      <c r="I82" s="26"/>
    </row>
    <row r="83" spans="1:21" s="12" customFormat="1" ht="18" customHeight="1">
      <c r="A83" s="60" t="s">
        <v>47</v>
      </c>
      <c r="B83" s="60"/>
      <c r="C83" s="60"/>
      <c r="D83" s="60"/>
      <c r="E83" s="60"/>
      <c r="F83" s="17"/>
      <c r="G83" s="52"/>
      <c r="H83" s="25"/>
      <c r="I83" s="25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7" ht="21.75" customHeight="1">
      <c r="A84" s="60"/>
      <c r="B84" s="60"/>
      <c r="C84" s="60"/>
      <c r="D84" s="60"/>
      <c r="E84" s="60"/>
      <c r="F84" s="17"/>
      <c r="G84" s="52"/>
    </row>
  </sheetData>
  <sheetProtection/>
  <autoFilter ref="C8:E73"/>
  <mergeCells count="13">
    <mergeCell ref="A83:E84"/>
    <mergeCell ref="A27:B27"/>
    <mergeCell ref="A35:B35"/>
    <mergeCell ref="A46:B46"/>
    <mergeCell ref="A60:B60"/>
    <mergeCell ref="A77:E78"/>
    <mergeCell ref="A80:E81"/>
    <mergeCell ref="A2:E2"/>
    <mergeCell ref="A3:E3"/>
    <mergeCell ref="A4:E4"/>
    <mergeCell ref="A5:E5"/>
    <mergeCell ref="A6:E6"/>
    <mergeCell ref="A8:B8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Angel Nava Guadarrama</cp:lastModifiedBy>
  <cp:lastPrinted>2019-01-11T16:19:11Z</cp:lastPrinted>
  <dcterms:created xsi:type="dcterms:W3CDTF">2017-01-11T17:21:42Z</dcterms:created>
  <dcterms:modified xsi:type="dcterms:W3CDTF">2020-01-30T00:17:23Z</dcterms:modified>
  <cp:category/>
  <cp:version/>
  <cp:contentType/>
  <cp:contentStatus/>
</cp:coreProperties>
</file>