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5" activeTab="0"/>
  </bookViews>
  <sheets>
    <sheet name="F1 SITUACIÓN" sheetId="1" r:id="rId1"/>
    <sheet name="DATOS BIM01 2020" sheetId="2" state="hidden" r:id="rId2"/>
  </sheets>
  <definedNames>
    <definedName name="_xlnm.Print_Area" localSheetId="0">'F1 SITUACIÓN'!$A$1:$G$67</definedName>
    <definedName name="_xlnm.Print_Titles" localSheetId="0">'F1 SITUACIÓN'!$1:$9</definedName>
  </definedNames>
  <calcPr fullCalcOnLoad="1"/>
</workbook>
</file>

<file path=xl/sharedStrings.xml><?xml version="1.0" encoding="utf-8"?>
<sst xmlns="http://schemas.openxmlformats.org/spreadsheetml/2006/main" count="133" uniqueCount="128">
  <si>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</si>
  <si>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</si>
  <si>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</si>
  <si>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</si>
  <si>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</si>
  <si>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</si>
  <si>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</si>
  <si>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</si>
  <si>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</si>
  <si>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</si>
  <si>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</si>
  <si>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</si>
  <si>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</si>
  <si>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</si>
  <si>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</si>
  <si>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</si>
  <si>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</si>
  <si>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</si>
  <si>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</si>
  <si>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</si>
  <si>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</si>
  <si>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</si>
  <si>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</si>
  <si>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</si>
  <si>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</si>
  <si>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</si>
  <si>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</si>
  <si>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</si>
  <si>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</si>
  <si>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</si>
  <si>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</si>
  <si>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</si>
  <si>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</si>
  <si>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</si>
  <si>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</si>
  <si>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</si>
  <si>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</si>
  <si>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</si>
  <si>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</si>
  <si>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</si>
  <si>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</si>
  <si>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</si>
  <si>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</si>
  <si>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</si>
  <si>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</si>
  <si>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</si>
  <si>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</si>
  <si>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</si>
  <si>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</si>
  <si>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</si>
  <si>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</si>
  <si>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</si>
  <si>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</si>
  <si>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</si>
  <si>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</si>
  <si>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</si>
  <si>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</si>
  <si>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</si>
  <si>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</si>
  <si>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</si>
  <si>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</si>
  <si>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</si>
  <si>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</si>
  <si>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</si>
  <si>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</si>
  <si>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</si>
  <si>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</si>
  <si>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</si>
  <si>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</si>
  <si>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</si>
  <si>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</si>
  <si>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</si>
  <si>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</si>
  <si>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</si>
  <si>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</si>
  <si>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</si>
  <si>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</si>
  <si>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</si>
  <si>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</si>
  <si>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</si>
  <si>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</si>
  <si>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</si>
  <si>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</si>
  <si>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</si>
  <si>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</si>
  <si>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</si>
  <si>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</si>
  <si>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</si>
  <si>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</si>
  <si>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</si>
  <si>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</si>
  <si>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</si>
  <si>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</si>
  <si>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</si>
  <si>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</si>
  <si>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</si>
  <si>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</si>
  <si>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</si>
  <si>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 xml:space="preserve">HACIENDA PUBLICA/PATRIMONIO CONTRIBUIDO  </t>
  </si>
  <si>
    <t xml:space="preserve">APORTACIONES  </t>
  </si>
  <si>
    <t xml:space="preserve">BIENES MUEBLES  </t>
  </si>
  <si>
    <t xml:space="preserve">ACTIVOS INTANGIBLES  </t>
  </si>
  <si>
    <t xml:space="preserve">DONACIONES DE CAPITAL  </t>
  </si>
  <si>
    <t xml:space="preserve">MUEBLES Y EQUIPO DE OFICINA  </t>
  </si>
  <si>
    <t xml:space="preserve">MAQUINARIA Y EQUIPO  </t>
  </si>
  <si>
    <t xml:space="preserve">EQUIPO DE TRANSPORTE  </t>
  </si>
  <si>
    <t xml:space="preserve">DONACION DE BIENES INMUEBLES  </t>
  </si>
  <si>
    <t xml:space="preserve">HACIENDA PUBLICA /PATRIMONIO GENERADO  </t>
  </si>
  <si>
    <t xml:space="preserve">RESULTADOS DEL EJERCICIO (AHORRO/ DESAHORRO)  </t>
  </si>
  <si>
    <t xml:space="preserve">RESULTADOS DE EJERCICIOS ANTERIORES  </t>
  </si>
  <si>
    <t xml:space="preserve">APLICACIÓN DE RESULTADOS DE EJERCICIOS ANTERIORES  </t>
  </si>
  <si>
    <t xml:space="preserve">REVALÚOS  </t>
  </si>
  <si>
    <t xml:space="preserve">REVALÚO DE BIENES INMUEBLES  </t>
  </si>
  <si>
    <t xml:space="preserve">RECTIFICACIONES DE RESULTADOS DE EJERCICIOS ANTERIORES  </t>
  </si>
  <si>
    <t xml:space="preserve">CAMBIOS EN POLÍTICAS CONTABLES  </t>
  </si>
  <si>
    <t xml:space="preserve">CAMBIOS POR ERRORES CONTABLES  </t>
  </si>
  <si>
    <t xml:space="preserve">            MUEBLES Y EQUIPO DE OFICINA</t>
  </si>
  <si>
    <t xml:space="preserve">            MAQUINARIA Y EQUIPO</t>
  </si>
  <si>
    <t xml:space="preserve">     DOCUMENTOS POR PAGAR A LARGO PLAZO </t>
  </si>
  <si>
    <t xml:space="preserve">             OTROS DOCUMENTOS POR PAGAR A LARGO PLAZO </t>
  </si>
  <si>
    <t>TOTAL DE HACIENDA PÚBLICA/PATRIMONIO:</t>
  </si>
  <si>
    <t xml:space="preserve">             DEUDA PÚBLICA A CORTO PLAZO</t>
  </si>
  <si>
    <t>OTROS PASIVOS A CORTO PLAZO</t>
  </si>
  <si>
    <t>AL 31 DE DICIEMBRE DE 2020</t>
  </si>
  <si>
    <t xml:space="preserve">             INTERESES, COMISIONES Y OTROS GTOS DE LA DEUDA PÚB POR PAGAR A C/P.</t>
  </si>
  <si>
    <t>Al 31 DE DICIEMBRE DE 2020 Y AL 31 DE DICIEMBRE DE 2021</t>
  </si>
  <si>
    <t>AL 31 DE DICIEMBRE DE 2021</t>
  </si>
  <si>
    <t xml:space="preserve">             PROVISIONES PARA SEGURO DE VIDA CORTO PLAZO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</si>
</sst>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_(* #,##0.0000000000000_);_(* \(#,##0.0000000000000\);_(* &quot;-&quot;??_);_(@_)"/>
    <numFmt numFmtId="191" formatCode="_-* #,##0.000_-;\-* #,##0.000_-;_-* &quot;-&quot;??_-;_-@_-"/>
    <numFmt numFmtId="192" formatCode="_-* #,##0.0000_-;\-* #,##0.0000_-;_-* &quot;-&quot;??_-;_-@_-"/>
    <numFmt numFmtId="193" formatCode="#,##0.00_ ;\-#,##0.00\ 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indexed="8"/>
      <name val="SansSerif"/>
      <family val="0"/>
    </font>
    <font>
      <b/>
      <u val="single"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0" fontId="4" fillId="0" borderId="0" xfId="49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70" fontId="0" fillId="0" borderId="0" xfId="49" applyFont="1" applyFill="1" applyAlignment="1">
      <alignment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43" fontId="4" fillId="0" borderId="22" xfId="49" applyNumberFormat="1" applyFont="1" applyFill="1" applyBorder="1" applyAlignment="1" applyProtection="1">
      <alignment horizontal="right" vertical="center" wrapText="1"/>
      <protection/>
    </xf>
    <xf numFmtId="43" fontId="4" fillId="0" borderId="20" xfId="49" applyNumberFormat="1" applyFont="1" applyFill="1" applyBorder="1" applyAlignment="1" applyProtection="1">
      <alignment horizontal="right" vertical="center" wrapText="1"/>
      <protection/>
    </xf>
    <xf numFmtId="43" fontId="4" fillId="0" borderId="34" xfId="49" applyNumberFormat="1" applyFont="1" applyFill="1" applyBorder="1" applyAlignment="1" applyProtection="1">
      <alignment horizontal="right" vertical="center" wrapText="1"/>
      <protection/>
    </xf>
    <xf numFmtId="43" fontId="4" fillId="0" borderId="35" xfId="49" applyNumberFormat="1" applyFont="1" applyFill="1" applyBorder="1" applyAlignment="1" applyProtection="1">
      <alignment horizontal="right" vertical="center" wrapText="1"/>
      <protection/>
    </xf>
    <xf numFmtId="43" fontId="4" fillId="0" borderId="36" xfId="49" applyNumberFormat="1" applyFont="1" applyFill="1" applyBorder="1" applyAlignment="1" applyProtection="1">
      <alignment horizontal="right" vertical="center" wrapText="1"/>
      <protection/>
    </xf>
    <xf numFmtId="43" fontId="3" fillId="0" borderId="37" xfId="49" applyNumberFormat="1" applyFont="1" applyFill="1" applyBorder="1" applyAlignment="1" applyProtection="1">
      <alignment horizontal="right" vertical="center" wrapText="1"/>
      <protection/>
    </xf>
    <xf numFmtId="43" fontId="3" fillId="0" borderId="38" xfId="49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 applyFill="1" applyAlignment="1">
      <alignment/>
    </xf>
    <xf numFmtId="43" fontId="3" fillId="0" borderId="32" xfId="0" applyNumberFormat="1" applyFont="1" applyBorder="1" applyAlignment="1" applyProtection="1">
      <alignment horizontal="left" vertical="center" wrapText="1"/>
      <protection/>
    </xf>
    <xf numFmtId="43" fontId="3" fillId="0" borderId="33" xfId="0" applyNumberFormat="1" applyFont="1" applyBorder="1" applyAlignment="1" applyProtection="1">
      <alignment horizontal="left" vertical="center" wrapText="1"/>
      <protection/>
    </xf>
    <xf numFmtId="43" fontId="4" fillId="0" borderId="12" xfId="49" applyNumberFormat="1" applyFont="1" applyFill="1" applyBorder="1" applyAlignment="1" applyProtection="1">
      <alignment horizontal="right" vertical="center" wrapText="1"/>
      <protection/>
    </xf>
    <xf numFmtId="43" fontId="48" fillId="0" borderId="12" xfId="49" applyNumberFormat="1" applyFont="1" applyFill="1" applyBorder="1" applyAlignment="1" applyProtection="1">
      <alignment horizontal="right" vertical="center" wrapText="1"/>
      <protection/>
    </xf>
    <xf numFmtId="43" fontId="48" fillId="0" borderId="34" xfId="49" applyNumberFormat="1" applyFont="1" applyFill="1" applyBorder="1" applyAlignment="1" applyProtection="1">
      <alignment horizontal="right" vertical="center" wrapText="1"/>
      <protection/>
    </xf>
    <xf numFmtId="43" fontId="3" fillId="0" borderId="39" xfId="49" applyNumberFormat="1" applyFont="1" applyFill="1" applyBorder="1" applyAlignment="1" applyProtection="1">
      <alignment horizontal="right" vertical="center" wrapText="1"/>
      <protection/>
    </xf>
    <xf numFmtId="43" fontId="3" fillId="0" borderId="40" xfId="49" applyNumberFormat="1" applyFont="1" applyFill="1" applyBorder="1" applyAlignment="1" applyProtection="1">
      <alignment horizontal="right" vertical="center" wrapText="1"/>
      <protection/>
    </xf>
    <xf numFmtId="43" fontId="10" fillId="0" borderId="0" xfId="0" applyNumberFormat="1" applyFont="1" applyFill="1" applyAlignment="1">
      <alignment/>
    </xf>
    <xf numFmtId="43" fontId="3" fillId="0" borderId="0" xfId="49" applyNumberFormat="1" applyFont="1" applyFill="1" applyBorder="1" applyAlignment="1" applyProtection="1">
      <alignment horizontal="right" vertical="center" wrapText="1"/>
      <protection/>
    </xf>
    <xf numFmtId="43" fontId="8" fillId="0" borderId="0" xfId="0" applyNumberFormat="1" applyFont="1" applyFill="1" applyBorder="1" applyAlignment="1" applyProtection="1">
      <alignment horizontal="left" vertical="top" wrapText="1"/>
      <protection/>
    </xf>
    <xf numFmtId="43" fontId="3" fillId="0" borderId="12" xfId="49" applyNumberFormat="1" applyFont="1" applyFill="1" applyBorder="1" applyAlignment="1" applyProtection="1">
      <alignment horizontal="right" vertical="center" wrapText="1"/>
      <protection/>
    </xf>
    <xf numFmtId="193" fontId="4" fillId="0" borderId="22" xfId="49" applyNumberFormat="1" applyFont="1" applyFill="1" applyBorder="1" applyAlignment="1" applyProtection="1">
      <alignment horizontal="right" vertical="center" wrapText="1"/>
      <protection/>
    </xf>
    <xf numFmtId="43" fontId="3" fillId="0" borderId="41" xfId="49" applyNumberFormat="1" applyFont="1" applyFill="1" applyBorder="1" applyAlignment="1" applyProtection="1">
      <alignment horizontal="right" vertical="center" wrapText="1"/>
      <protection/>
    </xf>
    <xf numFmtId="43" fontId="10" fillId="0" borderId="12" xfId="49" applyNumberFormat="1" applyFont="1" applyFill="1" applyBorder="1" applyAlignment="1" applyProtection="1">
      <alignment horizontal="right" vertical="center" wrapText="1"/>
      <protection/>
    </xf>
    <xf numFmtId="43" fontId="11" fillId="0" borderId="39" xfId="49" applyNumberFormat="1" applyFont="1" applyFill="1" applyBorder="1" applyAlignment="1" applyProtection="1">
      <alignment horizontal="right" vertical="center" wrapText="1"/>
      <protection/>
    </xf>
    <xf numFmtId="43" fontId="3" fillId="0" borderId="34" xfId="49" applyNumberFormat="1" applyFont="1" applyFill="1" applyBorder="1" applyAlignment="1" applyProtection="1">
      <alignment horizontal="right" vertical="center" wrapText="1"/>
      <protection/>
    </xf>
    <xf numFmtId="43" fontId="11" fillId="0" borderId="36" xfId="49" applyNumberFormat="1" applyFont="1" applyFill="1" applyBorder="1" applyAlignment="1" applyProtection="1">
      <alignment horizontal="right" vertical="center" wrapText="1"/>
      <protection/>
    </xf>
    <xf numFmtId="43" fontId="10" fillId="0" borderId="34" xfId="49" applyNumberFormat="1" applyFont="1" applyFill="1" applyBorder="1" applyAlignment="1" applyProtection="1">
      <alignment horizontal="right" vertical="center" wrapText="1"/>
      <protection/>
    </xf>
    <xf numFmtId="43" fontId="11" fillId="0" borderId="40" xfId="49" applyNumberFormat="1" applyFont="1" applyFill="1" applyBorder="1" applyAlignment="1" applyProtection="1">
      <alignment horizontal="right" vertical="center" wrapText="1"/>
      <protection/>
    </xf>
    <xf numFmtId="43" fontId="3" fillId="0" borderId="36" xfId="49" applyNumberFormat="1" applyFont="1" applyFill="1" applyBorder="1" applyAlignment="1" applyProtection="1">
      <alignment horizontal="right" vertical="center" wrapText="1"/>
      <protection/>
    </xf>
    <xf numFmtId="43" fontId="49" fillId="0" borderId="12" xfId="49" applyNumberFormat="1" applyFont="1" applyFill="1" applyBorder="1" applyAlignment="1" applyProtection="1">
      <alignment horizontal="right" vertical="center" wrapText="1"/>
      <protection/>
    </xf>
    <xf numFmtId="43" fontId="49" fillId="0" borderId="34" xfId="49" applyNumberFormat="1" applyFont="1" applyFill="1" applyBorder="1" applyAlignment="1" applyProtection="1">
      <alignment horizontal="right" vertical="center" wrapText="1"/>
      <protection/>
    </xf>
    <xf numFmtId="43" fontId="3" fillId="0" borderId="22" xfId="49" applyNumberFormat="1" applyFont="1" applyFill="1" applyBorder="1" applyAlignment="1" applyProtection="1">
      <alignment horizontal="right" vertical="center" wrapText="1"/>
      <protection/>
    </xf>
    <xf numFmtId="43" fontId="3" fillId="0" borderId="20" xfId="49" applyNumberFormat="1" applyFont="1" applyFill="1" applyBorder="1" applyAlignment="1" applyProtection="1">
      <alignment horizontal="right" vertical="center" wrapText="1"/>
      <protection/>
    </xf>
    <xf numFmtId="193" fontId="3" fillId="0" borderId="22" xfId="49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0</xdr:col>
      <xdr:colOff>1057275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57175" y="285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142875</xdr:rowOff>
    </xdr:from>
    <xdr:to>
      <xdr:col>6</xdr:col>
      <xdr:colOff>1171575</xdr:colOff>
      <xdr:row>5</xdr:row>
      <xdr:rowOff>19050</xdr:rowOff>
    </xdr:to>
    <xdr:pic>
      <xdr:nvPicPr>
        <xdr:cNvPr id="2" name="Imagen 3" descr="Municipio Cuernavaca (@CuernavacaGob) | Twitter"/>
        <xdr:cNvPicPr preferRelativeResize="1">
          <a:picLocks noChangeAspect="1"/>
        </xdr:cNvPicPr>
      </xdr:nvPicPr>
      <xdr:blipFill>
        <a:blip r:embed="rId2"/>
        <a:srcRect l="15333" t="16667" r="13999" b="23333"/>
        <a:stretch>
          <a:fillRect/>
        </a:stretch>
      </xdr:blipFill>
      <xdr:spPr>
        <a:xfrm>
          <a:off x="12401550" y="1428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tabSelected="1" zoomScale="140" zoomScaleNormal="140" workbookViewId="0" topLeftCell="A1">
      <selection activeCell="B17" sqref="B17"/>
    </sheetView>
  </sheetViews>
  <sheetFormatPr defaultColWidth="9.140625" defaultRowHeight="12.75"/>
  <cols>
    <col min="1" max="1" width="55.7109375" style="0" customWidth="1"/>
    <col min="2" max="3" width="20.7109375" style="5" customWidth="1"/>
    <col min="4" max="4" width="3.7109375" style="5" customWidth="1"/>
    <col min="5" max="5" width="60.7109375" style="0" customWidth="1"/>
    <col min="6" max="7" width="20.7109375" style="5" customWidth="1"/>
    <col min="8" max="8" width="16.57421875" style="5" bestFit="1" customWidth="1"/>
  </cols>
  <sheetData>
    <row r="1" spans="1:8" s="2" customFormat="1" ht="15">
      <c r="A1" s="29" t="s">
        <v>0</v>
      </c>
      <c r="B1" s="29"/>
      <c r="C1" s="29"/>
      <c r="D1" s="29"/>
      <c r="E1" s="29"/>
      <c r="F1" s="29"/>
      <c r="G1" s="29"/>
      <c r="H1" s="6"/>
    </row>
    <row r="2" spans="1:8" s="2" customFormat="1" ht="14.25">
      <c r="A2" s="30" t="s">
        <v>1</v>
      </c>
      <c r="B2" s="30"/>
      <c r="C2" s="30"/>
      <c r="D2" s="30"/>
      <c r="E2" s="30"/>
      <c r="F2" s="30"/>
      <c r="G2" s="30"/>
      <c r="H2" s="6"/>
    </row>
    <row r="3" spans="1:8" s="2" customFormat="1" ht="14.25">
      <c r="A3" s="30" t="s">
        <v>2</v>
      </c>
      <c r="B3" s="30"/>
      <c r="C3" s="30"/>
      <c r="D3" s="30"/>
      <c r="E3" s="30"/>
      <c r="F3" s="30"/>
      <c r="G3" s="30"/>
      <c r="H3" s="6"/>
    </row>
    <row r="4" spans="1:8" s="2" customFormat="1" ht="14.25">
      <c r="A4" s="30" t="s">
        <v>89</v>
      </c>
      <c r="B4" s="30"/>
      <c r="C4" s="30"/>
      <c r="D4" s="30"/>
      <c r="E4" s="30"/>
      <c r="F4" s="30"/>
      <c r="G4" s="30"/>
      <c r="H4" s="6"/>
    </row>
    <row r="5" spans="1:8" s="2" customFormat="1" ht="14.25">
      <c r="A5" s="31" t="s">
        <v>125</v>
      </c>
      <c r="B5" s="31"/>
      <c r="C5" s="31"/>
      <c r="D5" s="31"/>
      <c r="E5" s="31"/>
      <c r="F5" s="31"/>
      <c r="G5" s="31"/>
      <c r="H5" s="6"/>
    </row>
    <row r="6" spans="1:8" s="2" customFormat="1" ht="14.25">
      <c r="A6" s="31" t="s">
        <v>90</v>
      </c>
      <c r="B6" s="31"/>
      <c r="C6" s="31"/>
      <c r="D6" s="31"/>
      <c r="E6" s="31"/>
      <c r="F6" s="31"/>
      <c r="G6" s="31"/>
      <c r="H6" s="6"/>
    </row>
    <row r="7" spans="1:7" ht="6" customHeight="1" thickBot="1">
      <c r="A7" s="32"/>
      <c r="B7" s="32"/>
      <c r="C7" s="32"/>
      <c r="D7" s="32"/>
      <c r="E7" s="32"/>
      <c r="F7" s="32"/>
      <c r="G7" s="32"/>
    </row>
    <row r="8" spans="1:7" ht="15" customHeight="1">
      <c r="A8" s="33" t="s">
        <v>91</v>
      </c>
      <c r="B8" s="37" t="s">
        <v>126</v>
      </c>
      <c r="C8" s="35" t="s">
        <v>123</v>
      </c>
      <c r="D8" s="9"/>
      <c r="E8" s="33" t="s">
        <v>91</v>
      </c>
      <c r="F8" s="37" t="s">
        <v>126</v>
      </c>
      <c r="G8" s="35" t="s">
        <v>123</v>
      </c>
    </row>
    <row r="9" spans="1:7" ht="15" customHeight="1" thickBot="1">
      <c r="A9" s="34"/>
      <c r="B9" s="38"/>
      <c r="C9" s="36"/>
      <c r="D9" s="9"/>
      <c r="E9" s="34"/>
      <c r="F9" s="38"/>
      <c r="G9" s="36"/>
    </row>
    <row r="10" spans="1:7" ht="13.5" thickBot="1">
      <c r="A10" s="43"/>
      <c r="B10" s="44"/>
      <c r="C10" s="45"/>
      <c r="D10" s="9"/>
      <c r="E10" s="46" t="s">
        <v>3</v>
      </c>
      <c r="F10" s="47"/>
      <c r="G10" s="48"/>
    </row>
    <row r="11" spans="1:7" ht="13.5" thickBot="1">
      <c r="A11" s="49" t="s">
        <v>13</v>
      </c>
      <c r="B11" s="50"/>
      <c r="C11" s="51"/>
      <c r="D11" s="9"/>
      <c r="E11" s="52" t="s">
        <v>9</v>
      </c>
      <c r="F11" s="53"/>
      <c r="G11" s="54"/>
    </row>
    <row r="12" spans="1:7" ht="13.5" thickBot="1">
      <c r="A12" s="21" t="s">
        <v>14</v>
      </c>
      <c r="B12" s="85">
        <f>SUM(B13:B16)</f>
        <v>164395453.8</v>
      </c>
      <c r="C12" s="86">
        <f>SUM(C13:C16)</f>
        <v>112640165.24</v>
      </c>
      <c r="D12" s="9"/>
      <c r="E12" s="24" t="s">
        <v>10</v>
      </c>
      <c r="F12" s="73">
        <f>SUM(F13:F19)</f>
        <v>657221244.15</v>
      </c>
      <c r="G12" s="78">
        <f>SUM(G13:G19)</f>
        <v>560610914.8499999</v>
      </c>
    </row>
    <row r="13" spans="1:7" ht="13.5" thickBot="1">
      <c r="A13" s="24" t="s">
        <v>37</v>
      </c>
      <c r="B13" s="74">
        <v>0</v>
      </c>
      <c r="C13" s="57">
        <v>50000</v>
      </c>
      <c r="D13" s="9"/>
      <c r="E13" s="24" t="s">
        <v>68</v>
      </c>
      <c r="F13" s="65">
        <v>131831253.61</v>
      </c>
      <c r="G13" s="57">
        <v>86548163.36</v>
      </c>
    </row>
    <row r="14" spans="1:7" ht="13.5" thickBot="1">
      <c r="A14" s="24" t="s">
        <v>38</v>
      </c>
      <c r="B14" s="55">
        <v>144815738.49</v>
      </c>
      <c r="C14" s="57">
        <v>105952951.09</v>
      </c>
      <c r="D14" s="9"/>
      <c r="E14" s="24" t="s">
        <v>69</v>
      </c>
      <c r="F14" s="65">
        <v>253031904.6</v>
      </c>
      <c r="G14" s="57">
        <v>224385895.75</v>
      </c>
    </row>
    <row r="15" spans="1:7" ht="13.5" thickBot="1">
      <c r="A15" s="24" t="s">
        <v>39</v>
      </c>
      <c r="B15" s="55">
        <v>19458864.51</v>
      </c>
      <c r="C15" s="58">
        <v>6516363.35</v>
      </c>
      <c r="D15" s="9"/>
      <c r="E15" s="24" t="s">
        <v>70</v>
      </c>
      <c r="F15" s="65">
        <v>3907906.12</v>
      </c>
      <c r="G15" s="57">
        <v>3907906.12</v>
      </c>
    </row>
    <row r="16" spans="1:7" ht="13.5" thickBot="1">
      <c r="A16" s="24" t="s">
        <v>40</v>
      </c>
      <c r="B16" s="55">
        <v>120850.8</v>
      </c>
      <c r="C16" s="57">
        <v>120850.8</v>
      </c>
      <c r="D16" s="9"/>
      <c r="E16" s="24" t="s">
        <v>71</v>
      </c>
      <c r="F16" s="65">
        <v>30048245.7</v>
      </c>
      <c r="G16" s="57">
        <v>30139327.65</v>
      </c>
    </row>
    <row r="17" spans="1:7" ht="13.5" thickBot="1">
      <c r="A17" s="24" t="s">
        <v>15</v>
      </c>
      <c r="B17" s="85">
        <f>SUM(B18:B22)</f>
        <v>168593952.25</v>
      </c>
      <c r="C17" s="78">
        <f>SUM(C18:C22)</f>
        <v>167935169.17</v>
      </c>
      <c r="D17" s="9"/>
      <c r="E17" s="27" t="s">
        <v>124</v>
      </c>
      <c r="F17" s="65">
        <v>1010705.86</v>
      </c>
      <c r="G17" s="57">
        <v>339.59</v>
      </c>
    </row>
    <row r="18" spans="1:7" ht="13.5" customHeight="1" thickBot="1">
      <c r="A18" s="24" t="s">
        <v>41</v>
      </c>
      <c r="B18" s="55">
        <v>2436225.3</v>
      </c>
      <c r="C18" s="57">
        <v>2436225.3</v>
      </c>
      <c r="D18" s="9"/>
      <c r="E18" s="24" t="s">
        <v>72</v>
      </c>
      <c r="F18" s="65">
        <v>76709357.5</v>
      </c>
      <c r="G18" s="57">
        <v>119991196.13</v>
      </c>
    </row>
    <row r="19" spans="1:7" ht="13.5" thickBot="1">
      <c r="A19" s="24" t="s">
        <v>42</v>
      </c>
      <c r="B19" s="55">
        <v>160575833.85</v>
      </c>
      <c r="C19" s="57">
        <v>159933005.41</v>
      </c>
      <c r="D19" s="9"/>
      <c r="E19" s="24" t="s">
        <v>73</v>
      </c>
      <c r="F19" s="65">
        <v>160681870.76</v>
      </c>
      <c r="G19" s="57">
        <v>95638086.25</v>
      </c>
    </row>
    <row r="20" spans="1:7" ht="13.5" thickBot="1">
      <c r="A20" s="24" t="s">
        <v>43</v>
      </c>
      <c r="B20" s="55">
        <v>30000</v>
      </c>
      <c r="C20" s="57">
        <v>30000</v>
      </c>
      <c r="D20" s="9"/>
      <c r="E20" s="24" t="s">
        <v>33</v>
      </c>
      <c r="F20" s="73">
        <f>SUM(F21)</f>
        <v>2955414.27</v>
      </c>
      <c r="G20" s="78">
        <f>SUM(G21)</f>
        <v>2955414.27</v>
      </c>
    </row>
    <row r="21" spans="1:7" ht="13.5" thickBot="1">
      <c r="A21" s="24" t="s">
        <v>44</v>
      </c>
      <c r="B21" s="55">
        <v>507043.14</v>
      </c>
      <c r="C21" s="57">
        <v>507043.14</v>
      </c>
      <c r="D21" s="9"/>
      <c r="E21" s="24" t="s">
        <v>74</v>
      </c>
      <c r="F21" s="65">
        <v>2955414.27</v>
      </c>
      <c r="G21" s="57">
        <v>2955414.27</v>
      </c>
    </row>
    <row r="22" spans="1:7" ht="13.5" thickBot="1">
      <c r="A22" s="24" t="s">
        <v>45</v>
      </c>
      <c r="B22" s="55">
        <v>5044849.96</v>
      </c>
      <c r="C22" s="57">
        <v>5028895.32</v>
      </c>
      <c r="D22" s="9"/>
      <c r="E22" s="24" t="s">
        <v>34</v>
      </c>
      <c r="F22" s="73">
        <f>SUM(F23)</f>
        <v>83757514.28</v>
      </c>
      <c r="G22" s="78">
        <f>SUM(G23)</f>
        <v>76252027.09</v>
      </c>
    </row>
    <row r="23" spans="1:7" ht="13.5" thickBot="1">
      <c r="A23" s="24" t="s">
        <v>16</v>
      </c>
      <c r="B23" s="85">
        <f>SUM(B24:B26)</f>
        <v>7528486.2</v>
      </c>
      <c r="C23" s="78">
        <f>SUM(C24:C26)</f>
        <v>18692422.39</v>
      </c>
      <c r="D23" s="9"/>
      <c r="E23" s="24" t="s">
        <v>75</v>
      </c>
      <c r="F23" s="65">
        <v>83757514.28</v>
      </c>
      <c r="G23" s="57">
        <v>76252027.09</v>
      </c>
    </row>
    <row r="24" spans="1:7" ht="13.5" thickBot="1">
      <c r="A24" s="24" t="s">
        <v>46</v>
      </c>
      <c r="B24" s="55">
        <v>1605999.2</v>
      </c>
      <c r="C24" s="57">
        <v>2735018.04</v>
      </c>
      <c r="D24" s="9"/>
      <c r="E24" s="24" t="s">
        <v>36</v>
      </c>
      <c r="F24" s="73">
        <f>SUM(F25)</f>
        <v>141138.06</v>
      </c>
      <c r="G24" s="78">
        <f>SUM(G25)</f>
        <v>120315.52</v>
      </c>
    </row>
    <row r="25" spans="1:7" ht="13.5" thickBot="1">
      <c r="A25" s="24" t="s">
        <v>47</v>
      </c>
      <c r="B25" s="74">
        <v>0</v>
      </c>
      <c r="C25" s="74">
        <v>0</v>
      </c>
      <c r="D25" s="9"/>
      <c r="E25" s="24" t="s">
        <v>76</v>
      </c>
      <c r="F25" s="65">
        <v>141138.06</v>
      </c>
      <c r="G25" s="57">
        <v>120315.52</v>
      </c>
    </row>
    <row r="26" spans="1:7" ht="13.5" thickBot="1">
      <c r="A26" s="24" t="s">
        <v>48</v>
      </c>
      <c r="B26" s="55">
        <v>5922487</v>
      </c>
      <c r="C26" s="57">
        <v>15957404.35</v>
      </c>
      <c r="D26" s="9"/>
      <c r="E26" s="24" t="s">
        <v>32</v>
      </c>
      <c r="F26" s="73">
        <f>SUM(F27:F29)</f>
        <v>161969063.06</v>
      </c>
      <c r="G26" s="78">
        <f>SUM(G27:G29)</f>
        <v>128612532.53999999</v>
      </c>
    </row>
    <row r="27" spans="1:7" ht="13.5" thickBot="1">
      <c r="A27" s="24" t="s">
        <v>96</v>
      </c>
      <c r="B27" s="85">
        <f>SUM(B28)</f>
        <v>922.2</v>
      </c>
      <c r="C27" s="87">
        <v>0</v>
      </c>
      <c r="D27" s="9"/>
      <c r="E27" s="24" t="s">
        <v>77</v>
      </c>
      <c r="F27" s="65">
        <v>10970598.94</v>
      </c>
      <c r="G27" s="57">
        <v>13677312.13</v>
      </c>
    </row>
    <row r="28" spans="1:7" ht="13.5" thickBot="1">
      <c r="A28" s="24" t="s">
        <v>97</v>
      </c>
      <c r="B28" s="55">
        <v>922.2</v>
      </c>
      <c r="C28" s="74">
        <v>0</v>
      </c>
      <c r="D28" s="9"/>
      <c r="E28" s="22" t="s">
        <v>127</v>
      </c>
      <c r="F28" s="65">
        <v>25748868</v>
      </c>
      <c r="G28" s="74">
        <v>0</v>
      </c>
    </row>
    <row r="29" spans="1:7" ht="13.5" thickBot="1">
      <c r="A29" s="24" t="s">
        <v>17</v>
      </c>
      <c r="B29" s="85">
        <f>SUM(B30)</f>
        <v>1092304.27</v>
      </c>
      <c r="C29" s="78">
        <f>SUM(C30)</f>
        <v>1092304.27</v>
      </c>
      <c r="D29" s="9"/>
      <c r="E29" s="22" t="s">
        <v>78</v>
      </c>
      <c r="F29" s="65">
        <v>125249596.12</v>
      </c>
      <c r="G29" s="59">
        <v>114935220.41</v>
      </c>
    </row>
    <row r="30" spans="1:7" ht="13.5" thickBot="1">
      <c r="A30" s="22" t="s">
        <v>49</v>
      </c>
      <c r="B30" s="55">
        <v>1092304.27</v>
      </c>
      <c r="C30" s="59">
        <v>1092304.27</v>
      </c>
      <c r="D30" s="9"/>
      <c r="E30" s="24" t="s">
        <v>122</v>
      </c>
      <c r="F30" s="87">
        <f>SUM(F31:F31)</f>
        <v>0</v>
      </c>
      <c r="G30" s="78">
        <f>SUM(G31:G31)</f>
        <v>56357147.02</v>
      </c>
    </row>
    <row r="31" spans="1:7" ht="13.5" thickBot="1">
      <c r="A31" s="10" t="s">
        <v>92</v>
      </c>
      <c r="B31" s="60">
        <f>B12+B17+B23+B27+B29</f>
        <v>341611118.71999997</v>
      </c>
      <c r="C31" s="61">
        <f>C12+C17+C23+C27+C29</f>
        <v>300360061.06999993</v>
      </c>
      <c r="D31" s="9"/>
      <c r="E31" s="24" t="s">
        <v>121</v>
      </c>
      <c r="F31" s="74">
        <v>0</v>
      </c>
      <c r="G31" s="57">
        <v>56357147.02</v>
      </c>
    </row>
    <row r="32" spans="2:7" ht="13.5" thickBot="1">
      <c r="B32" s="62"/>
      <c r="C32" s="62"/>
      <c r="D32" s="9"/>
      <c r="E32" s="10" t="s">
        <v>94</v>
      </c>
      <c r="F32" s="75">
        <f>F12+F20+F22+F24+F26+F30</f>
        <v>906044373.8199999</v>
      </c>
      <c r="G32" s="61">
        <f>G12+G20+G22+G24+G26+G30</f>
        <v>824908351.2899998</v>
      </c>
    </row>
    <row r="33" spans="1:7" ht="13.5" thickBot="1">
      <c r="A33" s="28" t="s">
        <v>18</v>
      </c>
      <c r="B33" s="63"/>
      <c r="C33" s="64"/>
      <c r="D33" s="9"/>
      <c r="E33" s="11"/>
      <c r="F33" s="12"/>
      <c r="G33" s="12"/>
    </row>
    <row r="34" spans="1:8" ht="13.5" thickBot="1">
      <c r="A34" s="25" t="s">
        <v>19</v>
      </c>
      <c r="B34" s="85">
        <f>SUM(B35)</f>
        <v>13752368.78</v>
      </c>
      <c r="C34" s="86">
        <f>SUM(C35)</f>
        <v>26785248.04</v>
      </c>
      <c r="D34" s="4"/>
      <c r="E34" s="49" t="s">
        <v>11</v>
      </c>
      <c r="F34" s="50"/>
      <c r="G34" s="51"/>
      <c r="H34" s="7"/>
    </row>
    <row r="35" spans="1:8" ht="13.5" thickBot="1">
      <c r="A35" s="24" t="s">
        <v>50</v>
      </c>
      <c r="B35" s="55">
        <v>13752368.78</v>
      </c>
      <c r="C35" s="56">
        <v>26785248.04</v>
      </c>
      <c r="D35" s="4"/>
      <c r="E35" s="21" t="s">
        <v>118</v>
      </c>
      <c r="F35" s="85">
        <f>SUM(F36)</f>
        <v>1984243.22</v>
      </c>
      <c r="G35" s="86">
        <f>SUM(G36)</f>
        <v>1984243.22</v>
      </c>
      <c r="H35" s="7"/>
    </row>
    <row r="36" spans="1:8" ht="13.5" thickBot="1">
      <c r="A36" s="26" t="s">
        <v>20</v>
      </c>
      <c r="B36" s="85">
        <f>SUM(B37)</f>
        <v>21668991.32</v>
      </c>
      <c r="C36" s="78">
        <f>SUM(C37)</f>
        <v>21668991.32</v>
      </c>
      <c r="D36" s="4"/>
      <c r="E36" s="22" t="s">
        <v>119</v>
      </c>
      <c r="F36" s="55">
        <v>1984243.22</v>
      </c>
      <c r="G36" s="59">
        <v>1984243.22</v>
      </c>
      <c r="H36" s="7"/>
    </row>
    <row r="37" spans="1:7" ht="13.5" thickBot="1">
      <c r="A37" s="24" t="s">
        <v>51</v>
      </c>
      <c r="B37" s="55">
        <v>21668991.32</v>
      </c>
      <c r="C37" s="57">
        <v>21668991.32</v>
      </c>
      <c r="D37" s="4"/>
      <c r="E37" s="22" t="s">
        <v>12</v>
      </c>
      <c r="F37" s="85">
        <f>SUM(F38)</f>
        <v>138947181.09</v>
      </c>
      <c r="G37" s="82">
        <f>SUM(G38)</f>
        <v>215929695.37</v>
      </c>
    </row>
    <row r="38" spans="1:7" ht="13.5" thickBot="1">
      <c r="A38" s="24" t="s">
        <v>21</v>
      </c>
      <c r="B38" s="85">
        <f>SUM(B39:B44)</f>
        <v>793008152.33</v>
      </c>
      <c r="C38" s="78">
        <f>SUM(C39:C44)</f>
        <v>807440784.73</v>
      </c>
      <c r="D38" s="13"/>
      <c r="E38" s="22" t="s">
        <v>79</v>
      </c>
      <c r="F38" s="55">
        <v>138947181.09</v>
      </c>
      <c r="G38" s="59">
        <v>215929695.37</v>
      </c>
    </row>
    <row r="39" spans="1:7" ht="13.5" thickBot="1">
      <c r="A39" s="24" t="s">
        <v>52</v>
      </c>
      <c r="B39" s="55">
        <v>81897175.34</v>
      </c>
      <c r="C39" s="57">
        <v>81897175.34</v>
      </c>
      <c r="D39" s="13"/>
      <c r="E39" s="10" t="s">
        <v>95</v>
      </c>
      <c r="F39" s="75">
        <f>+F37+F35</f>
        <v>140931424.31</v>
      </c>
      <c r="G39" s="61">
        <f>+G37+G35</f>
        <v>217913938.59</v>
      </c>
    </row>
    <row r="40" spans="1:7" ht="13.5" thickBot="1">
      <c r="A40" s="24" t="s">
        <v>53</v>
      </c>
      <c r="B40" s="55">
        <v>681097440</v>
      </c>
      <c r="C40" s="57">
        <v>681097440</v>
      </c>
      <c r="D40" s="13"/>
      <c r="E40" s="14"/>
      <c r="F40" s="13"/>
      <c r="G40" s="70"/>
    </row>
    <row r="41" spans="1:7" ht="13.5" thickBot="1">
      <c r="A41" s="24" t="s">
        <v>54</v>
      </c>
      <c r="B41" s="55">
        <v>9853428.14</v>
      </c>
      <c r="C41" s="57">
        <v>9853428.14</v>
      </c>
      <c r="D41" s="13"/>
      <c r="E41" s="10" t="s">
        <v>4</v>
      </c>
      <c r="F41" s="75">
        <f>+F32+F39</f>
        <v>1046975798.1299999</v>
      </c>
      <c r="G41" s="75">
        <f>+G32+G39</f>
        <v>1042822289.8799999</v>
      </c>
    </row>
    <row r="42" spans="1:7" ht="13.5" thickBot="1">
      <c r="A42" s="24" t="s">
        <v>55</v>
      </c>
      <c r="B42" s="55">
        <v>11169108.85</v>
      </c>
      <c r="C42" s="57">
        <v>25601741.25</v>
      </c>
      <c r="D42" s="13"/>
      <c r="E42" s="14"/>
      <c r="F42" s="13"/>
      <c r="G42" s="13"/>
    </row>
    <row r="43" spans="1:7" ht="13.5" thickBot="1">
      <c r="A43" s="24" t="s">
        <v>56</v>
      </c>
      <c r="B43" s="74">
        <v>0</v>
      </c>
      <c r="C43" s="74">
        <v>0</v>
      </c>
      <c r="D43" s="13"/>
      <c r="E43" s="39" t="s">
        <v>5</v>
      </c>
      <c r="F43" s="40"/>
      <c r="G43" s="41"/>
    </row>
    <row r="44" spans="1:7" ht="13.5" thickBot="1">
      <c r="A44" s="24" t="s">
        <v>57</v>
      </c>
      <c r="B44" s="55">
        <v>8991000</v>
      </c>
      <c r="C44" s="57">
        <v>8991000</v>
      </c>
      <c r="D44" s="13"/>
      <c r="E44" s="15" t="s">
        <v>25</v>
      </c>
      <c r="F44" s="73">
        <f>+F45+F48</f>
        <v>47515553.82</v>
      </c>
      <c r="G44" s="78">
        <f>+G45+G48</f>
        <v>47515553.82</v>
      </c>
    </row>
    <row r="45" spans="1:7" ht="13.5" thickBot="1">
      <c r="A45" s="24" t="s">
        <v>22</v>
      </c>
      <c r="B45" s="85">
        <f>SUM(B46:B52)</f>
        <v>231374490.71999997</v>
      </c>
      <c r="C45" s="78">
        <f>SUM(C46:C52)</f>
        <v>228659825.95999998</v>
      </c>
      <c r="D45" s="13"/>
      <c r="E45" s="16" t="s">
        <v>26</v>
      </c>
      <c r="F45" s="85">
        <f>SUM(F46:F47)</f>
        <v>9040466.92</v>
      </c>
      <c r="G45" s="78">
        <f>SUM(G46:G47)</f>
        <v>9040466.92</v>
      </c>
    </row>
    <row r="46" spans="1:7" ht="13.5" thickBot="1">
      <c r="A46" s="24" t="s">
        <v>58</v>
      </c>
      <c r="B46" s="55">
        <v>24021803.34</v>
      </c>
      <c r="C46" s="57">
        <v>23781947.83</v>
      </c>
      <c r="D46" s="13"/>
      <c r="E46" s="16" t="s">
        <v>80</v>
      </c>
      <c r="F46" s="55">
        <v>7387872.47</v>
      </c>
      <c r="G46" s="59">
        <v>7387872.47</v>
      </c>
    </row>
    <row r="47" spans="1:7" ht="13.5" thickBot="1">
      <c r="A47" s="24" t="s">
        <v>59</v>
      </c>
      <c r="B47" s="55">
        <v>3719429.62</v>
      </c>
      <c r="C47" s="57">
        <v>3701323.79</v>
      </c>
      <c r="D47" s="13"/>
      <c r="E47" s="16" t="s">
        <v>81</v>
      </c>
      <c r="F47" s="55">
        <v>1652594.45</v>
      </c>
      <c r="G47" s="59">
        <v>1652594.45</v>
      </c>
    </row>
    <row r="48" spans="1:7" ht="13.5" thickBot="1">
      <c r="A48" s="24" t="s">
        <v>60</v>
      </c>
      <c r="B48" s="55">
        <v>81446.49</v>
      </c>
      <c r="C48" s="57">
        <v>73094.49</v>
      </c>
      <c r="D48" s="13"/>
      <c r="E48" s="16" t="s">
        <v>35</v>
      </c>
      <c r="F48" s="73">
        <f>SUM(F49:F52)</f>
        <v>38475086.9</v>
      </c>
      <c r="G48" s="82">
        <f>SUM(G49:G52)</f>
        <v>38475086.9</v>
      </c>
    </row>
    <row r="49" spans="1:7" ht="13.5" thickBot="1">
      <c r="A49" s="24" t="s">
        <v>61</v>
      </c>
      <c r="B49" s="55">
        <v>157473656.95</v>
      </c>
      <c r="C49" s="57">
        <v>156940947.76</v>
      </c>
      <c r="D49" s="13"/>
      <c r="E49" s="16" t="s">
        <v>116</v>
      </c>
      <c r="F49" s="55">
        <v>108195.31</v>
      </c>
      <c r="G49" s="59">
        <v>108195.31</v>
      </c>
    </row>
    <row r="50" spans="1:7" ht="13.5" thickBot="1">
      <c r="A50" s="24" t="s">
        <v>62</v>
      </c>
      <c r="B50" s="55">
        <v>9776761.23</v>
      </c>
      <c r="C50" s="57">
        <v>8048363.54</v>
      </c>
      <c r="D50" s="13"/>
      <c r="E50" s="16" t="s">
        <v>117</v>
      </c>
      <c r="F50" s="55">
        <v>1990878.63</v>
      </c>
      <c r="G50" s="59">
        <v>1990878.63</v>
      </c>
    </row>
    <row r="51" spans="1:7" ht="13.5" thickBot="1">
      <c r="A51" s="24" t="s">
        <v>63</v>
      </c>
      <c r="B51" s="55">
        <v>30750694.29</v>
      </c>
      <c r="C51" s="57">
        <v>30563449.75</v>
      </c>
      <c r="D51" s="13"/>
      <c r="E51" s="16" t="s">
        <v>82</v>
      </c>
      <c r="F51" s="55">
        <v>13752338.37</v>
      </c>
      <c r="G51" s="59">
        <v>13752338.37</v>
      </c>
    </row>
    <row r="52" spans="1:7" ht="13.5" thickBot="1">
      <c r="A52" s="24" t="s">
        <v>64</v>
      </c>
      <c r="B52" s="55">
        <v>5550698.8</v>
      </c>
      <c r="C52" s="57">
        <v>5550698.8</v>
      </c>
      <c r="D52" s="13"/>
      <c r="E52" s="16" t="s">
        <v>83</v>
      </c>
      <c r="F52" s="55">
        <v>22623674.59</v>
      </c>
      <c r="G52" s="59">
        <v>22623674.59</v>
      </c>
    </row>
    <row r="53" spans="1:7" ht="13.5" thickBot="1">
      <c r="A53" s="24" t="s">
        <v>23</v>
      </c>
      <c r="B53" s="73">
        <f>SUM(B54:B55)</f>
        <v>6611880.38</v>
      </c>
      <c r="C53" s="78">
        <f>SUM(C54:C55)</f>
        <v>6129158.26</v>
      </c>
      <c r="D53" s="13"/>
      <c r="E53" s="15" t="s">
        <v>27</v>
      </c>
      <c r="F53" s="73">
        <f>F54+F55+F58+F60</f>
        <v>121521152.92000008</v>
      </c>
      <c r="G53" s="79">
        <f>G54+G55+G58+G60</f>
        <v>122022474.63</v>
      </c>
    </row>
    <row r="54" spans="1:7" ht="13.5" thickBot="1">
      <c r="A54" s="24" t="s">
        <v>65</v>
      </c>
      <c r="B54" s="55">
        <v>1815912</v>
      </c>
      <c r="C54" s="57">
        <v>1815912</v>
      </c>
      <c r="D54" s="13"/>
      <c r="E54" s="16" t="s">
        <v>28</v>
      </c>
      <c r="F54" s="66">
        <v>-50604859.93</v>
      </c>
      <c r="G54" s="67">
        <v>-78729473.46</v>
      </c>
    </row>
    <row r="55" spans="1:7" ht="13.5" thickBot="1">
      <c r="A55" s="24" t="s">
        <v>66</v>
      </c>
      <c r="B55" s="55">
        <v>4795968.38</v>
      </c>
      <c r="C55" s="57">
        <v>4313246.26</v>
      </c>
      <c r="D55" s="13"/>
      <c r="E55" s="16" t="s">
        <v>29</v>
      </c>
      <c r="F55" s="66">
        <v>-203097876.16</v>
      </c>
      <c r="G55" s="67">
        <f>SUM(G56:G57)</f>
        <v>-124368402.70000005</v>
      </c>
    </row>
    <row r="56" spans="1:7" ht="13.5" thickBot="1">
      <c r="A56" s="24" t="s">
        <v>24</v>
      </c>
      <c r="B56" s="83">
        <f>SUM(B57)</f>
        <v>-192014497.38</v>
      </c>
      <c r="C56" s="84">
        <f>SUM(C57)</f>
        <v>-178683751.05</v>
      </c>
      <c r="D56" s="13"/>
      <c r="E56" s="16" t="s">
        <v>84</v>
      </c>
      <c r="F56" s="76">
        <v>312959173.63</v>
      </c>
      <c r="G56" s="57">
        <v>391688647.09</v>
      </c>
    </row>
    <row r="57" spans="1:8" ht="13.5" thickBot="1">
      <c r="A57" s="24" t="s">
        <v>67</v>
      </c>
      <c r="B57" s="66">
        <v>-192014497.38</v>
      </c>
      <c r="C57" s="67">
        <v>-178683751.05</v>
      </c>
      <c r="D57" s="13"/>
      <c r="E57" s="16" t="s">
        <v>85</v>
      </c>
      <c r="F57" s="66">
        <v>-516057049.79</v>
      </c>
      <c r="G57" s="67">
        <v>-516057049.79</v>
      </c>
      <c r="H57" s="8"/>
    </row>
    <row r="58" spans="1:7" ht="13.5" thickBot="1">
      <c r="A58" s="23" t="s">
        <v>93</v>
      </c>
      <c r="B58" s="68">
        <f>B34+B36+B38+B45+B53+B56</f>
        <v>874401386.1500001</v>
      </c>
      <c r="C58" s="69">
        <f>C34+C36+C38+C45+C53+C56</f>
        <v>912000257.26</v>
      </c>
      <c r="D58" s="13"/>
      <c r="E58" s="16" t="s">
        <v>30</v>
      </c>
      <c r="F58" s="73">
        <f>SUM(F59)</f>
        <v>532905163.91</v>
      </c>
      <c r="G58" s="78">
        <f>SUM(G59)</f>
        <v>532905163.91</v>
      </c>
    </row>
    <row r="59" spans="2:7" ht="13.5" thickBot="1">
      <c r="B59" s="62"/>
      <c r="C59" s="62"/>
      <c r="D59" s="13"/>
      <c r="E59" s="16" t="s">
        <v>86</v>
      </c>
      <c r="F59" s="55">
        <v>532905163.91</v>
      </c>
      <c r="G59" s="57">
        <v>532905163.91</v>
      </c>
    </row>
    <row r="60" spans="1:7" ht="13.5" thickBot="1">
      <c r="A60" s="14"/>
      <c r="B60" s="70"/>
      <c r="C60" s="70"/>
      <c r="D60" s="13"/>
      <c r="E60" s="16" t="s">
        <v>31</v>
      </c>
      <c r="F60" s="83">
        <f>SUM(F61:F62)</f>
        <v>-157681274.89999998</v>
      </c>
      <c r="G60" s="84">
        <f>SUM(G61:G62)</f>
        <v>-207784813.12</v>
      </c>
    </row>
    <row r="61" spans="1:7" ht="13.5" thickBot="1">
      <c r="A61" s="14"/>
      <c r="B61" s="70"/>
      <c r="C61" s="70"/>
      <c r="D61" s="4"/>
      <c r="E61" s="16" t="s">
        <v>87</v>
      </c>
      <c r="F61" s="55">
        <v>87967779.04</v>
      </c>
      <c r="G61" s="80">
        <v>87967779.04</v>
      </c>
    </row>
    <row r="62" spans="1:7" ht="13.5" thickBot="1">
      <c r="A62" s="18"/>
      <c r="B62" s="71"/>
      <c r="C62" s="71"/>
      <c r="D62" s="13"/>
      <c r="E62" s="16" t="s">
        <v>88</v>
      </c>
      <c r="F62" s="66">
        <v>-245649053.94</v>
      </c>
      <c r="G62" s="67">
        <v>-295752592.16</v>
      </c>
    </row>
    <row r="63" spans="1:7" ht="13.5" thickBot="1">
      <c r="A63" s="18"/>
      <c r="B63" s="71"/>
      <c r="C63" s="71"/>
      <c r="D63" s="13"/>
      <c r="E63" s="23" t="s">
        <v>120</v>
      </c>
      <c r="F63" s="77">
        <f>+F44+F53</f>
        <v>169036706.74000007</v>
      </c>
      <c r="G63" s="81">
        <f>+G44+G53</f>
        <v>169538028.45</v>
      </c>
    </row>
    <row r="64" spans="1:7" ht="12.75">
      <c r="A64" s="18"/>
      <c r="B64" s="71"/>
      <c r="C64" s="71"/>
      <c r="D64" s="13"/>
      <c r="E64" s="14"/>
      <c r="F64" s="70"/>
      <c r="G64" s="70"/>
    </row>
    <row r="65" spans="1:7" ht="13.5" thickBot="1">
      <c r="A65" s="19"/>
      <c r="B65" s="72"/>
      <c r="C65" s="72"/>
      <c r="D65" s="13"/>
      <c r="E65" s="14"/>
      <c r="F65" s="70"/>
      <c r="G65" s="70"/>
    </row>
    <row r="66" spans="1:7" ht="13.5" thickBot="1">
      <c r="A66" s="17" t="s">
        <v>7</v>
      </c>
      <c r="B66" s="73">
        <f>B31+B58</f>
        <v>1216012504.8700001</v>
      </c>
      <c r="C66" s="73">
        <f>C31+C58</f>
        <v>1212360318.33</v>
      </c>
      <c r="D66" s="13"/>
      <c r="E66" s="17" t="s">
        <v>8</v>
      </c>
      <c r="F66" s="73">
        <f>+F63+F41</f>
        <v>1216012504.87</v>
      </c>
      <c r="G66" s="73">
        <f>+G63+G41</f>
        <v>1212360318.33</v>
      </c>
    </row>
    <row r="67" spans="1:3" ht="12.75">
      <c r="A67" s="1"/>
      <c r="B67" s="3"/>
      <c r="C67" s="3"/>
    </row>
    <row r="68" spans="1:3" ht="12.75">
      <c r="A68" s="1"/>
      <c r="B68" s="3"/>
      <c r="C68" s="3"/>
    </row>
    <row r="70" spans="1:3" ht="12.75">
      <c r="A70" s="42"/>
      <c r="B70" s="42"/>
      <c r="C70" s="42"/>
    </row>
    <row r="71" spans="2:3" ht="12.75">
      <c r="B71" s="8"/>
      <c r="C71" s="8"/>
    </row>
    <row r="72" ht="12.75">
      <c r="B72" s="8"/>
    </row>
    <row r="73" ht="12.75">
      <c r="F73" s="20"/>
    </row>
    <row r="74" ht="12.75">
      <c r="F74" s="20"/>
    </row>
    <row r="75" ht="12.75">
      <c r="F75" s="20"/>
    </row>
    <row r="76" ht="12.75">
      <c r="F76" s="20"/>
    </row>
  </sheetData>
  <sheetProtection/>
  <mergeCells count="20">
    <mergeCell ref="E43:G43"/>
    <mergeCell ref="A70:C70"/>
    <mergeCell ref="A10:C10"/>
    <mergeCell ref="E10:G10"/>
    <mergeCell ref="A11:C11"/>
    <mergeCell ref="E11:G11"/>
    <mergeCell ref="E34:G34"/>
    <mergeCell ref="A7:G7"/>
    <mergeCell ref="A8:A9"/>
    <mergeCell ref="C8:C9"/>
    <mergeCell ref="E8:E9"/>
    <mergeCell ref="G8:G9"/>
    <mergeCell ref="B8:B9"/>
    <mergeCell ref="F8:F9"/>
    <mergeCell ref="A1:G1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2362204724409449" bottom="0.4330708661417323" header="0.15748031496062992" footer="0.15748031496062992"/>
  <pageSetup horizontalDpi="600" verticalDpi="600" orientation="landscape" pageOrder="overThenDown" paperSize="9" scale="61" r:id="rId2"/>
  <headerFooter differentOddEven="1" scaleWithDoc="0" alignWithMargins="0">
    <oddFooter>&amp;C   En Base a: Periodo: Diciembre de 2021, del Nivel: 1 al Nivel: 3   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4"/>
    </sheetView>
  </sheetViews>
  <sheetFormatPr defaultColWidth="11.421875" defaultRowHeight="12.75"/>
  <cols>
    <col min="1" max="1" width="63.140625" style="0" bestFit="1" customWidth="1"/>
    <col min="2" max="2" width="12.57421875" style="0" bestFit="1" customWidth="1"/>
    <col min="4" max="4" width="12.00390625" style="0" bestFit="1" customWidth="1"/>
  </cols>
  <sheetData>
    <row r="1" spans="1:2" ht="12.75">
      <c r="A1" t="s">
        <v>5</v>
      </c>
      <c r="B1">
        <v>88825635.6</v>
      </c>
    </row>
    <row r="2" spans="1:2" ht="12.75">
      <c r="A2" t="s">
        <v>98</v>
      </c>
      <c r="B2">
        <v>47121113.82</v>
      </c>
    </row>
    <row r="3" spans="1:2" ht="12.75">
      <c r="A3" t="s">
        <v>99</v>
      </c>
      <c r="B3">
        <v>9040466.92</v>
      </c>
    </row>
    <row r="4" spans="1:2" ht="12.75">
      <c r="A4" t="s">
        <v>100</v>
      </c>
      <c r="B4">
        <v>7387872.47</v>
      </c>
    </row>
    <row r="5" spans="1:2" ht="12.75">
      <c r="A5" t="s">
        <v>101</v>
      </c>
      <c r="B5">
        <v>1652594.45</v>
      </c>
    </row>
    <row r="6" spans="1:2" ht="12.75">
      <c r="A6" t="s">
        <v>102</v>
      </c>
      <c r="B6">
        <v>38080646.9</v>
      </c>
    </row>
    <row r="7" spans="1:2" ht="12.75">
      <c r="A7" t="s">
        <v>103</v>
      </c>
      <c r="B7">
        <v>108195.31</v>
      </c>
    </row>
    <row r="8" spans="1:4" ht="12.75">
      <c r="A8" t="s">
        <v>104</v>
      </c>
      <c r="D8">
        <v>13752338.37</v>
      </c>
    </row>
    <row r="9" spans="1:4" ht="12.75">
      <c r="A9" t="s">
        <v>105</v>
      </c>
      <c r="D9">
        <v>1596438.63</v>
      </c>
    </row>
    <row r="10" spans="1:4" ht="12.75">
      <c r="A10" t="s">
        <v>106</v>
      </c>
      <c r="D10">
        <v>22623674.59</v>
      </c>
    </row>
    <row r="11" spans="1:2" ht="12.75">
      <c r="A11" t="s">
        <v>107</v>
      </c>
      <c r="B11">
        <v>41704521.78</v>
      </c>
    </row>
    <row r="12" spans="1:2" ht="12.75">
      <c r="A12" t="s">
        <v>108</v>
      </c>
      <c r="B12">
        <v>111895841.68</v>
      </c>
    </row>
    <row r="13" spans="1:2" ht="12.75">
      <c r="A13" t="s">
        <v>109</v>
      </c>
      <c r="B13">
        <v>-128963581.42</v>
      </c>
    </row>
    <row r="14" spans="1:2" ht="12.75">
      <c r="A14" t="s">
        <v>109</v>
      </c>
      <c r="B14">
        <v>387093468.37</v>
      </c>
    </row>
    <row r="15" spans="1:2" ht="12.75">
      <c r="A15" t="s">
        <v>110</v>
      </c>
      <c r="B15">
        <v>-516057049.79</v>
      </c>
    </row>
    <row r="16" spans="1:2" ht="12.75">
      <c r="A16" t="s">
        <v>111</v>
      </c>
      <c r="B16">
        <v>440599828.44</v>
      </c>
    </row>
    <row r="17" spans="1:2" ht="12.75">
      <c r="A17" t="s">
        <v>112</v>
      </c>
      <c r="B17">
        <v>440599828.44</v>
      </c>
    </row>
    <row r="18" spans="1:2" ht="12.75">
      <c r="A18" t="s">
        <v>113</v>
      </c>
      <c r="B18">
        <v>-381827566.92</v>
      </c>
    </row>
    <row r="19" spans="1:2" ht="12.75">
      <c r="A19" t="s">
        <v>114</v>
      </c>
      <c r="B19">
        <v>90367779.04</v>
      </c>
    </row>
    <row r="20" spans="1:2" ht="12.75">
      <c r="A20" t="s">
        <v>115</v>
      </c>
      <c r="B20">
        <v>-472195345.96</v>
      </c>
    </row>
    <row r="21" spans="1:2" ht="12.75">
      <c r="A21" t="s">
        <v>6</v>
      </c>
      <c r="B21">
        <v>88825635.6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Ana Laura Reyes Solano</cp:lastModifiedBy>
  <cp:lastPrinted>2022-01-24T16:57:14Z</cp:lastPrinted>
  <dcterms:created xsi:type="dcterms:W3CDTF">2016-08-01T17:56:01Z</dcterms:created>
  <dcterms:modified xsi:type="dcterms:W3CDTF">2022-01-24T16:57:16Z</dcterms:modified>
  <cp:category/>
  <cp:version/>
  <cp:contentType/>
  <cp:contentStatus/>
</cp:coreProperties>
</file>