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5 INGRESOS" sheetId="1" r:id="rId1"/>
  </sheets>
  <definedNames>
    <definedName name="_xlnm.Print_Area" localSheetId="0">'F5 INGRESOS'!$A$1:$G$75</definedName>
  </definedNames>
  <calcPr fullCalcOnLoad="1"/>
</workbook>
</file>

<file path=xl/sharedStrings.xml><?xml version="1.0" encoding="utf-8"?>
<sst xmlns="http://schemas.openxmlformats.org/spreadsheetml/2006/main" count="75" uniqueCount="75">
  <si>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</si>
  <si>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</si>
  <si>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</si>
  <si>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</si>
  <si>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</si>
  <si>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</si>
  <si>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</si>
  <si>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</si>
  <si>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</si>
  <si>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</si>
  <si>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</si>
  <si>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</si>
  <si>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</si>
  <si>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</si>
  <si>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</si>
  <si>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</si>
  <si>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</si>
  <si>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</si>
  <si>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</si>
  <si>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</si>
  <si>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</si>
  <si>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</si>
  <si>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</si>
  <si>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</si>
  <si>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</si>
  <si>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</si>
  <si>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</si>
  <si>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</si>
  <si>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</si>
  <si>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</si>
  <si>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</si>
  <si>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</si>
  <si>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</si>
  <si>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</si>
  <si>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</si>
  <si>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</si>
  <si>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</si>
  <si>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</si>
  <si>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</si>
  <si>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</si>
  <si>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</si>
  <si>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</si>
  <si>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</si>
  <si>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</si>
  <si>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</si>
  <si>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</si>
  <si>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</si>
  <si>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</si>
  <si>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</si>
  <si>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</si>
  <si>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</si>
  <si>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</si>
  <si>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</si>
  <si>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</si>
  <si>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</si>
  <si>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</si>
  <si>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</si>
  <si>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</si>
  <si>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</si>
  <si>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</si>
  <si>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</si>
  <si>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</si>
  <si>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</si>
  <si>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</si>
  <si>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</si>
  <si>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</si>
  <si>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MUNICIPIO DE CUERNAVACA </t>
  </si>
  <si>
    <t>TESORERÍA MUNICIPAL</t>
  </si>
  <si>
    <t>DIRECCIÓN GENERAL DE CONTABILIDAD Y CONTROL PRESUPUESTAL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</si>
  <si>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</si>
  <si>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</si>
  <si>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</si>
  <si>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</si>
  <si>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</si>
  <si>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DEL 01 DE ENERO AL 31 DE DICIEMBRE DEL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</si>
</sst>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  <numFmt numFmtId="166" formatCode="0.00_ ;[Red]\-0.00\ 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0" borderId="0" xfId="55" applyFont="1">
      <alignment/>
      <protection/>
    </xf>
    <xf numFmtId="0" fontId="43" fillId="0" borderId="10" xfId="55" applyFont="1" applyBorder="1" applyAlignment="1">
      <alignment horizontal="justify" vertical="center"/>
      <protection/>
    </xf>
    <xf numFmtId="0" fontId="44" fillId="0" borderId="10" xfId="55" applyFont="1" applyBorder="1" applyAlignment="1">
      <alignment horizontal="left" vertical="center"/>
      <protection/>
    </xf>
    <xf numFmtId="0" fontId="43" fillId="0" borderId="10" xfId="55" applyFont="1" applyBorder="1" applyAlignment="1">
      <alignment horizontal="left" vertical="center" indent="1"/>
      <protection/>
    </xf>
    <xf numFmtId="0" fontId="43" fillId="0" borderId="10" xfId="55" applyFont="1" applyBorder="1" applyAlignment="1">
      <alignment horizontal="left" vertical="center" indent="2"/>
      <protection/>
    </xf>
    <xf numFmtId="0" fontId="43" fillId="0" borderId="10" xfId="55" applyFont="1" applyBorder="1" applyAlignment="1">
      <alignment horizontal="left" vertical="center" wrapText="1" indent="2"/>
      <protection/>
    </xf>
    <xf numFmtId="0" fontId="44" fillId="0" borderId="10" xfId="55" applyFont="1" applyBorder="1" applyAlignment="1">
      <alignment horizontal="left" vertical="center" indent="1"/>
      <protection/>
    </xf>
    <xf numFmtId="0" fontId="43" fillId="0" borderId="11" xfId="55" applyFont="1" applyBorder="1" applyAlignment="1">
      <alignment horizontal="justify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10" xfId="55" applyFont="1" applyFill="1" applyBorder="1" applyAlignment="1">
      <alignment horizontal="left" vertical="center" indent="1"/>
      <protection/>
    </xf>
    <xf numFmtId="0" fontId="6" fillId="0" borderId="0" xfId="55" applyFont="1">
      <alignment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165" fontId="6" fillId="0" borderId="11" xfId="55" applyNumberFormat="1" applyFont="1" applyBorder="1" applyAlignment="1">
      <alignment vertical="center"/>
      <protection/>
    </xf>
    <xf numFmtId="0" fontId="43" fillId="0" borderId="0" xfId="55" applyFont="1" applyFill="1">
      <alignment/>
      <protection/>
    </xf>
    <xf numFmtId="0" fontId="43" fillId="0" borderId="10" xfId="55" applyFont="1" applyFill="1" applyBorder="1" applyAlignment="1">
      <alignment horizontal="left" vertical="center" indent="2"/>
      <protection/>
    </xf>
    <xf numFmtId="0" fontId="44" fillId="0" borderId="10" xfId="55" applyFont="1" applyFill="1" applyBorder="1" applyAlignment="1">
      <alignment horizontal="left" vertical="center"/>
      <protection/>
    </xf>
    <xf numFmtId="165" fontId="6" fillId="0" borderId="10" xfId="51" applyNumberFormat="1" applyFont="1" applyFill="1" applyBorder="1" applyAlignment="1">
      <alignment vertical="center"/>
    </xf>
    <xf numFmtId="165" fontId="6" fillId="0" borderId="10" xfId="55" applyNumberFormat="1" applyFont="1" applyBorder="1" applyAlignment="1">
      <alignment vertical="center"/>
      <protection/>
    </xf>
    <xf numFmtId="165" fontId="6" fillId="0" borderId="14" xfId="55" applyNumberFormat="1" applyFont="1" applyBorder="1" applyAlignment="1">
      <alignment vertical="center"/>
      <protection/>
    </xf>
    <xf numFmtId="165" fontId="6" fillId="0" borderId="10" xfId="51" applyNumberFormat="1" applyFont="1" applyBorder="1" applyAlignment="1">
      <alignment vertical="center"/>
    </xf>
    <xf numFmtId="165" fontId="3" fillId="0" borderId="10" xfId="51" applyNumberFormat="1" applyFont="1" applyFill="1" applyBorder="1" applyAlignment="1">
      <alignment vertical="center"/>
    </xf>
    <xf numFmtId="165" fontId="3" fillId="0" borderId="10" xfId="51" applyNumberFormat="1" applyFont="1" applyBorder="1" applyAlignment="1">
      <alignment vertical="center"/>
    </xf>
    <xf numFmtId="0" fontId="44" fillId="0" borderId="10" xfId="55" applyFont="1" applyFill="1" applyBorder="1" applyAlignment="1">
      <alignment horizontal="left" vertical="center" inden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1066800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76225" y="5715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3</xdr:row>
      <xdr:rowOff>19050</xdr:rowOff>
    </xdr:from>
    <xdr:to>
      <xdr:col>5</xdr:col>
      <xdr:colOff>390525</xdr:colOff>
      <xdr:row>5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7210425" y="647700"/>
          <a:ext cx="152400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06/01/2022
</a:t>
          </a:r>
          <a:r>
            <a:rPr lang="en-US" cap="none" sz="1100" b="0" i="0" u="none" baseline="0">
              <a:solidFill>
                <a:srgbClr val="000000"/>
              </a:solidFill>
            </a:rPr>
            <a:t>Hora:  08:00 am</a:t>
          </a:r>
        </a:p>
      </xdr:txBody>
    </xdr:sp>
    <xdr:clientData/>
  </xdr:twoCellAnchor>
  <xdr:twoCellAnchor editAs="oneCell">
    <xdr:from>
      <xdr:col>5</xdr:col>
      <xdr:colOff>895350</xdr:colOff>
      <xdr:row>0</xdr:row>
      <xdr:rowOff>190500</xdr:rowOff>
    </xdr:from>
    <xdr:to>
      <xdr:col>6</xdr:col>
      <xdr:colOff>809625</xdr:colOff>
      <xdr:row>4</xdr:row>
      <xdr:rowOff>104775</xdr:rowOff>
    </xdr:to>
    <xdr:pic>
      <xdr:nvPicPr>
        <xdr:cNvPr id="3" name="Imagen 3" descr="Municipio Cuernavaca (@CuernavacaGob) | Twitter"/>
        <xdr:cNvPicPr preferRelativeResize="1">
          <a:picLocks noChangeAspect="1"/>
        </xdr:cNvPicPr>
      </xdr:nvPicPr>
      <xdr:blipFill>
        <a:blip r:embed="rId2"/>
        <a:srcRect l="15333" t="16667" r="13999" b="23333"/>
        <a:stretch>
          <a:fillRect/>
        </a:stretch>
      </xdr:blipFill>
      <xdr:spPr>
        <a:xfrm>
          <a:off x="9239250" y="1905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76"/>
  <sheetViews>
    <sheetView tabSelected="1" zoomScale="140" zoomScaleNormal="140" zoomScalePageLayoutView="0" workbookViewId="0" topLeftCell="B55">
      <selection activeCell="G62" sqref="G62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16384" width="12" style="1" customWidth="1"/>
  </cols>
  <sheetData>
    <row r="1" spans="1:137" ht="16.5" customHeight="1">
      <c r="A1" s="25" t="s">
        <v>66</v>
      </c>
      <c r="B1" s="25"/>
      <c r="C1" s="25"/>
      <c r="D1" s="25"/>
      <c r="E1" s="25"/>
      <c r="F1" s="25"/>
      <c r="G1" s="2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</row>
    <row r="2" spans="1:7" s="10" customFormat="1" ht="14.25" customHeight="1">
      <c r="A2" s="26" t="s">
        <v>67</v>
      </c>
      <c r="B2" s="26"/>
      <c r="C2" s="26"/>
      <c r="D2" s="26"/>
      <c r="E2" s="26"/>
      <c r="F2" s="26"/>
      <c r="G2" s="26"/>
    </row>
    <row r="3" spans="1:7" s="10" customFormat="1" ht="18.75" customHeight="1">
      <c r="A3" s="26" t="s">
        <v>68</v>
      </c>
      <c r="B3" s="26"/>
      <c r="C3" s="26"/>
      <c r="D3" s="26"/>
      <c r="E3" s="26"/>
      <c r="F3" s="26"/>
      <c r="G3" s="26"/>
    </row>
    <row r="4" spans="1:7" s="10" customFormat="1" ht="14.25" customHeight="1">
      <c r="A4" s="26" t="s">
        <v>69</v>
      </c>
      <c r="B4" s="26"/>
      <c r="C4" s="26"/>
      <c r="D4" s="26"/>
      <c r="E4" s="26"/>
      <c r="F4" s="26"/>
      <c r="G4" s="26"/>
    </row>
    <row r="5" spans="1:7" s="10" customFormat="1" ht="18.75" customHeight="1">
      <c r="A5" s="27" t="s">
        <v>74</v>
      </c>
      <c r="B5" s="27"/>
      <c r="C5" s="27"/>
      <c r="D5" s="27"/>
      <c r="E5" s="27"/>
      <c r="F5" s="27"/>
      <c r="G5" s="27"/>
    </row>
    <row r="6" spans="1:7" ht="15" customHeight="1">
      <c r="A6" s="28" t="s">
        <v>65</v>
      </c>
      <c r="B6" s="30" t="s">
        <v>0</v>
      </c>
      <c r="C6" s="30"/>
      <c r="D6" s="30"/>
      <c r="E6" s="30"/>
      <c r="F6" s="30"/>
      <c r="G6" s="31"/>
    </row>
    <row r="7" spans="1:7" ht="29.25" customHeight="1">
      <c r="A7" s="29"/>
      <c r="B7" s="13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 ht="4.5" customHeight="1">
      <c r="A8" s="2"/>
      <c r="B8" s="20"/>
      <c r="C8" s="20"/>
      <c r="D8" s="20"/>
      <c r="E8" s="20"/>
      <c r="F8" s="20"/>
      <c r="G8" s="20"/>
    </row>
    <row r="9" spans="1:7" ht="11.25">
      <c r="A9" s="3" t="s">
        <v>7</v>
      </c>
      <c r="B9" s="19"/>
      <c r="C9" s="19"/>
      <c r="D9" s="19"/>
      <c r="E9" s="19"/>
      <c r="F9" s="19"/>
      <c r="G9" s="19"/>
    </row>
    <row r="10" spans="1:7" ht="11.25">
      <c r="A10" s="7" t="s">
        <v>8</v>
      </c>
      <c r="B10" s="18">
        <v>495948996</v>
      </c>
      <c r="C10" s="18">
        <v>-188205650.82</v>
      </c>
      <c r="D10" s="21">
        <f>B10+C10</f>
        <v>307743345.18</v>
      </c>
      <c r="E10" s="18">
        <v>435029252.81</v>
      </c>
      <c r="F10" s="18">
        <v>435029252.81</v>
      </c>
      <c r="G10" s="21">
        <f aca="true" t="shared" si="0" ref="G10:G73">F10-B10</f>
        <v>-60919743.19</v>
      </c>
    </row>
    <row r="11" spans="1:7" ht="11.25">
      <c r="A11" s="7" t="s">
        <v>9</v>
      </c>
      <c r="B11" s="18">
        <v>0</v>
      </c>
      <c r="C11" s="18">
        <v>0</v>
      </c>
      <c r="D11" s="21">
        <f>+B11+C11</f>
        <v>0</v>
      </c>
      <c r="E11" s="18">
        <v>0</v>
      </c>
      <c r="F11" s="18">
        <v>0</v>
      </c>
      <c r="G11" s="21">
        <f t="shared" si="0"/>
        <v>0</v>
      </c>
    </row>
    <row r="12" spans="1:7" ht="11.25">
      <c r="A12" s="7" t="s">
        <v>10</v>
      </c>
      <c r="B12" s="18">
        <v>0</v>
      </c>
      <c r="C12" s="18">
        <v>0</v>
      </c>
      <c r="D12" s="21">
        <f>+B12+C12</f>
        <v>0</v>
      </c>
      <c r="E12" s="18">
        <v>0</v>
      </c>
      <c r="F12" s="18">
        <v>0</v>
      </c>
      <c r="G12" s="21">
        <f t="shared" si="0"/>
        <v>0</v>
      </c>
    </row>
    <row r="13" spans="1:7" ht="11.25">
      <c r="A13" s="7" t="s">
        <v>11</v>
      </c>
      <c r="B13" s="18">
        <v>285008339</v>
      </c>
      <c r="C13" s="18">
        <v>-171609977.85</v>
      </c>
      <c r="D13" s="21">
        <f>B13+C13</f>
        <v>113398361.15</v>
      </c>
      <c r="E13" s="18">
        <v>235913490.45</v>
      </c>
      <c r="F13" s="18">
        <v>235913490.45</v>
      </c>
      <c r="G13" s="21">
        <f t="shared" si="0"/>
        <v>-49094848.55000001</v>
      </c>
    </row>
    <row r="14" spans="1:7" ht="11.25">
      <c r="A14" s="7" t="s">
        <v>12</v>
      </c>
      <c r="B14" s="18">
        <v>1297368</v>
      </c>
      <c r="C14" s="18">
        <v>-417960.82</v>
      </c>
      <c r="D14" s="21">
        <f>B14+C14</f>
        <v>879407.1799999999</v>
      </c>
      <c r="E14" s="18">
        <v>935134.02</v>
      </c>
      <c r="F14" s="18">
        <v>935134.02</v>
      </c>
      <c r="G14" s="21">
        <f t="shared" si="0"/>
        <v>-362233.98</v>
      </c>
    </row>
    <row r="15" spans="1:7" ht="11.25">
      <c r="A15" s="7" t="s">
        <v>13</v>
      </c>
      <c r="B15" s="18">
        <v>87219021</v>
      </c>
      <c r="C15" s="18">
        <v>-70193484.68</v>
      </c>
      <c r="D15" s="21">
        <f>B15+C15</f>
        <v>17025536.319999993</v>
      </c>
      <c r="E15" s="18">
        <v>54583168.91</v>
      </c>
      <c r="F15" s="18">
        <v>54583168.91</v>
      </c>
      <c r="G15" s="21">
        <f t="shared" si="0"/>
        <v>-32635852.090000004</v>
      </c>
    </row>
    <row r="16" spans="1:7" ht="11.25">
      <c r="A16" s="7" t="s">
        <v>73</v>
      </c>
      <c r="B16" s="18">
        <v>0</v>
      </c>
      <c r="C16" s="18">
        <v>0</v>
      </c>
      <c r="D16" s="21">
        <f>+B16+C16</f>
        <v>0</v>
      </c>
      <c r="E16" s="18">
        <v>0</v>
      </c>
      <c r="F16" s="18">
        <v>0</v>
      </c>
      <c r="G16" s="21">
        <f t="shared" si="0"/>
        <v>0</v>
      </c>
    </row>
    <row r="17" spans="1:7" s="15" customFormat="1" ht="11.25">
      <c r="A17" s="24" t="s">
        <v>14</v>
      </c>
      <c r="B17" s="22">
        <f>SUM(B18:B28)</f>
        <v>398561286</v>
      </c>
      <c r="C17" s="22">
        <f>SUM(C18:C28)</f>
        <v>34188510.120000005</v>
      </c>
      <c r="D17" s="22">
        <f>SUM(D18:D28)</f>
        <v>432749796.11999995</v>
      </c>
      <c r="E17" s="22">
        <f>SUM(E18:E28)</f>
        <v>423195185</v>
      </c>
      <c r="F17" s="22">
        <f>SUM(F18:F28)</f>
        <v>423195185</v>
      </c>
      <c r="G17" s="22">
        <f t="shared" si="0"/>
        <v>24633899</v>
      </c>
    </row>
    <row r="18" spans="1:7" ht="11.25">
      <c r="A18" s="5" t="s">
        <v>15</v>
      </c>
      <c r="B18" s="18">
        <v>266327968</v>
      </c>
      <c r="C18" s="18">
        <v>45858571.63</v>
      </c>
      <c r="D18" s="18">
        <f>+B18+C18</f>
        <v>312186539.63</v>
      </c>
      <c r="E18" s="18">
        <v>311971974</v>
      </c>
      <c r="F18" s="18">
        <v>311971974</v>
      </c>
      <c r="G18" s="21">
        <f t="shared" si="0"/>
        <v>45644006</v>
      </c>
    </row>
    <row r="19" spans="1:7" ht="11.25">
      <c r="A19" s="5" t="s">
        <v>16</v>
      </c>
      <c r="B19" s="18">
        <v>97650678</v>
      </c>
      <c r="C19" s="18">
        <v>-41352639.1</v>
      </c>
      <c r="D19" s="18">
        <f>B19+C19</f>
        <v>56298038.9</v>
      </c>
      <c r="E19" s="18">
        <v>48534083</v>
      </c>
      <c r="F19" s="18">
        <v>48534083</v>
      </c>
      <c r="G19" s="21">
        <f t="shared" si="0"/>
        <v>-49116595</v>
      </c>
    </row>
    <row r="20" spans="1:7" ht="11.25">
      <c r="A20" s="5" t="s">
        <v>17</v>
      </c>
      <c r="B20" s="18">
        <v>12554592</v>
      </c>
      <c r="C20" s="18">
        <v>281590</v>
      </c>
      <c r="D20" s="18">
        <f>B20+C20</f>
        <v>12836182</v>
      </c>
      <c r="E20" s="18">
        <v>12449638</v>
      </c>
      <c r="F20" s="18">
        <v>12449638</v>
      </c>
      <c r="G20" s="18">
        <f t="shared" si="0"/>
        <v>-104954</v>
      </c>
    </row>
    <row r="21" spans="1:7" ht="11.25">
      <c r="A21" s="5" t="s">
        <v>18</v>
      </c>
      <c r="B21" s="18">
        <v>0</v>
      </c>
      <c r="C21" s="18">
        <v>986289</v>
      </c>
      <c r="D21" s="21">
        <f>+B21+C21</f>
        <v>986289</v>
      </c>
      <c r="E21" s="18">
        <v>986289</v>
      </c>
      <c r="F21" s="18">
        <v>986289</v>
      </c>
      <c r="G21" s="21">
        <f t="shared" si="0"/>
        <v>986289</v>
      </c>
    </row>
    <row r="22" spans="1:7" ht="11.25">
      <c r="A22" s="5" t="s">
        <v>19</v>
      </c>
      <c r="B22" s="18">
        <v>0</v>
      </c>
      <c r="C22" s="18">
        <v>0</v>
      </c>
      <c r="D22" s="21">
        <f>+B22+C22</f>
        <v>0</v>
      </c>
      <c r="E22" s="18">
        <v>0</v>
      </c>
      <c r="F22" s="18">
        <v>0</v>
      </c>
      <c r="G22" s="21">
        <f t="shared" si="0"/>
        <v>0</v>
      </c>
    </row>
    <row r="23" spans="1:7" ht="11.25">
      <c r="A23" s="5" t="s">
        <v>72</v>
      </c>
      <c r="B23" s="18">
        <v>6864632</v>
      </c>
      <c r="C23" s="18">
        <v>-2225207.41</v>
      </c>
      <c r="D23" s="18">
        <f>B23+C23</f>
        <v>4639424.59</v>
      </c>
      <c r="E23" s="18">
        <v>4586742</v>
      </c>
      <c r="F23" s="18">
        <v>4586742</v>
      </c>
      <c r="G23" s="21">
        <f t="shared" si="0"/>
        <v>-2277890</v>
      </c>
    </row>
    <row r="24" spans="1:7" ht="11.25">
      <c r="A24" s="5" t="s">
        <v>20</v>
      </c>
      <c r="B24" s="18">
        <v>0</v>
      </c>
      <c r="C24" s="18">
        <v>0</v>
      </c>
      <c r="D24" s="18">
        <f>+B24+C24</f>
        <v>0</v>
      </c>
      <c r="E24" s="18">
        <v>0</v>
      </c>
      <c r="F24" s="18">
        <v>0</v>
      </c>
      <c r="G24" s="21">
        <f t="shared" si="0"/>
        <v>0</v>
      </c>
    </row>
    <row r="25" spans="1:7" ht="11.25">
      <c r="A25" s="5" t="s">
        <v>21</v>
      </c>
      <c r="B25" s="18">
        <v>0</v>
      </c>
      <c r="C25" s="18">
        <v>0</v>
      </c>
      <c r="D25" s="18">
        <f>+B25+C25</f>
        <v>0</v>
      </c>
      <c r="E25" s="18">
        <v>0</v>
      </c>
      <c r="F25" s="18">
        <v>0</v>
      </c>
      <c r="G25" s="21">
        <f t="shared" si="0"/>
        <v>0</v>
      </c>
    </row>
    <row r="26" spans="1:7" ht="11.25">
      <c r="A26" s="5" t="s">
        <v>22</v>
      </c>
      <c r="B26" s="18">
        <v>15163416</v>
      </c>
      <c r="C26" s="18">
        <v>-4413290</v>
      </c>
      <c r="D26" s="18">
        <f>B26+C26</f>
        <v>10750126</v>
      </c>
      <c r="E26" s="18">
        <v>9613263</v>
      </c>
      <c r="F26" s="18">
        <v>9613263</v>
      </c>
      <c r="G26" s="21">
        <f t="shared" si="0"/>
        <v>-5550153</v>
      </c>
    </row>
    <row r="27" spans="1:7" ht="11.25">
      <c r="A27" s="5" t="s">
        <v>23</v>
      </c>
      <c r="B27" s="18">
        <v>0</v>
      </c>
      <c r="C27" s="18">
        <v>30344824</v>
      </c>
      <c r="D27" s="18">
        <f>B27+C27</f>
        <v>30344824</v>
      </c>
      <c r="E27" s="18">
        <v>30344824</v>
      </c>
      <c r="F27" s="18">
        <v>30344824</v>
      </c>
      <c r="G27" s="21">
        <f t="shared" si="0"/>
        <v>30344824</v>
      </c>
    </row>
    <row r="28" spans="1:7" ht="11.25">
      <c r="A28" s="5" t="s">
        <v>24</v>
      </c>
      <c r="B28" s="18">
        <v>0</v>
      </c>
      <c r="C28" s="18">
        <v>4708372</v>
      </c>
      <c r="D28" s="18">
        <f>B28+C28</f>
        <v>4708372</v>
      </c>
      <c r="E28" s="18">
        <v>4708372</v>
      </c>
      <c r="F28" s="18">
        <v>4708372</v>
      </c>
      <c r="G28" s="21">
        <f t="shared" si="0"/>
        <v>4708372</v>
      </c>
    </row>
    <row r="29" spans="1:7" s="15" customFormat="1" ht="11.25">
      <c r="A29" s="24" t="s">
        <v>25</v>
      </c>
      <c r="B29" s="22">
        <f>SUM(B30:B34)</f>
        <v>4723746</v>
      </c>
      <c r="C29" s="22">
        <f>SUM(C30:C34)</f>
        <v>2164363.88</v>
      </c>
      <c r="D29" s="22">
        <f>SUM(D30:D34)</f>
        <v>6888109.88</v>
      </c>
      <c r="E29" s="22">
        <f>SUM(E30:E34)</f>
        <v>6768987</v>
      </c>
      <c r="F29" s="22">
        <f>SUM(F30:F34)</f>
        <v>6768987</v>
      </c>
      <c r="G29" s="22">
        <f t="shared" si="0"/>
        <v>2045241</v>
      </c>
    </row>
    <row r="30" spans="1:7" ht="11.25">
      <c r="A30" s="16" t="s">
        <v>26</v>
      </c>
      <c r="B30" s="18">
        <v>243227</v>
      </c>
      <c r="C30" s="18">
        <v>-243227</v>
      </c>
      <c r="D30" s="18">
        <f>B30+C30</f>
        <v>0</v>
      </c>
      <c r="E30" s="18">
        <v>0</v>
      </c>
      <c r="F30" s="18">
        <v>0</v>
      </c>
      <c r="G30" s="21">
        <f t="shared" si="0"/>
        <v>-243227</v>
      </c>
    </row>
    <row r="31" spans="1:7" ht="11.25">
      <c r="A31" s="5" t="s">
        <v>27</v>
      </c>
      <c r="B31" s="18">
        <v>0</v>
      </c>
      <c r="C31" s="18">
        <v>0</v>
      </c>
      <c r="D31" s="18">
        <f>+B31+C31</f>
        <v>0</v>
      </c>
      <c r="E31" s="18">
        <v>0</v>
      </c>
      <c r="F31" s="18">
        <v>0</v>
      </c>
      <c r="G31" s="21">
        <f t="shared" si="0"/>
        <v>0</v>
      </c>
    </row>
    <row r="32" spans="1:7" ht="11.25">
      <c r="A32" s="5" t="s">
        <v>28</v>
      </c>
      <c r="B32" s="18">
        <v>4480519</v>
      </c>
      <c r="C32" s="18">
        <v>328450.88</v>
      </c>
      <c r="D32" s="18">
        <f>B32+C32</f>
        <v>4808969.88</v>
      </c>
      <c r="E32" s="18">
        <v>4689847</v>
      </c>
      <c r="F32" s="18">
        <v>4689847</v>
      </c>
      <c r="G32" s="21">
        <f t="shared" si="0"/>
        <v>209328</v>
      </c>
    </row>
    <row r="33" spans="1:7" ht="11.25">
      <c r="A33" s="5" t="s">
        <v>29</v>
      </c>
      <c r="B33" s="18">
        <v>0</v>
      </c>
      <c r="C33" s="18">
        <v>0</v>
      </c>
      <c r="D33" s="21">
        <f>+B33+C33</f>
        <v>0</v>
      </c>
      <c r="E33" s="18">
        <v>0</v>
      </c>
      <c r="F33" s="18">
        <v>0</v>
      </c>
      <c r="G33" s="21">
        <f t="shared" si="0"/>
        <v>0</v>
      </c>
    </row>
    <row r="34" spans="1:7" ht="11.25">
      <c r="A34" s="5" t="s">
        <v>30</v>
      </c>
      <c r="B34" s="18">
        <v>0</v>
      </c>
      <c r="C34" s="18">
        <v>2079140</v>
      </c>
      <c r="D34" s="21">
        <v>2079140</v>
      </c>
      <c r="E34" s="18">
        <v>2079140</v>
      </c>
      <c r="F34" s="18">
        <v>2079140</v>
      </c>
      <c r="G34" s="21">
        <f t="shared" si="0"/>
        <v>2079140</v>
      </c>
    </row>
    <row r="35" spans="1:7" ht="11.25">
      <c r="A35" s="7" t="s">
        <v>70</v>
      </c>
      <c r="B35" s="22">
        <v>66</v>
      </c>
      <c r="C35" s="22">
        <v>0</v>
      </c>
      <c r="D35" s="23">
        <f>+B35+C35</f>
        <v>66</v>
      </c>
      <c r="E35" s="22">
        <v>0</v>
      </c>
      <c r="F35" s="22">
        <v>0</v>
      </c>
      <c r="G35" s="23">
        <f t="shared" si="0"/>
        <v>-66</v>
      </c>
    </row>
    <row r="36" spans="1:7" ht="11.25">
      <c r="A36" s="7" t="s">
        <v>31</v>
      </c>
      <c r="B36" s="22">
        <f>SUM(B37)</f>
        <v>0</v>
      </c>
      <c r="C36" s="22">
        <f>SUM(C37)</f>
        <v>0</v>
      </c>
      <c r="D36" s="22">
        <f>SUM(D37)</f>
        <v>0</v>
      </c>
      <c r="E36" s="22">
        <f>SUM(E37)</f>
        <v>0</v>
      </c>
      <c r="F36" s="22">
        <f>SUM(F37)</f>
        <v>0</v>
      </c>
      <c r="G36" s="23">
        <f t="shared" si="0"/>
        <v>0</v>
      </c>
    </row>
    <row r="37" spans="1:7" ht="11.25">
      <c r="A37" s="5" t="s">
        <v>32</v>
      </c>
      <c r="B37" s="18">
        <v>0</v>
      </c>
      <c r="C37" s="18">
        <v>0</v>
      </c>
      <c r="D37" s="18">
        <f>+B37+C37</f>
        <v>0</v>
      </c>
      <c r="E37" s="18">
        <v>0</v>
      </c>
      <c r="F37" s="18">
        <v>0</v>
      </c>
      <c r="G37" s="18">
        <f>F37-B37</f>
        <v>0</v>
      </c>
    </row>
    <row r="38" spans="1:7" s="15" customFormat="1" ht="11.25">
      <c r="A38" s="24" t="s">
        <v>33</v>
      </c>
      <c r="B38" s="22">
        <f>SUM(B39:B40)</f>
        <v>0</v>
      </c>
      <c r="C38" s="22">
        <f>SUM(C39:C40)</f>
        <v>6952933.75</v>
      </c>
      <c r="D38" s="22">
        <f>SUM(D39:D40)</f>
        <v>6952933.75</v>
      </c>
      <c r="E38" s="22">
        <f>SUM(E39:E40)</f>
        <v>6952933.75</v>
      </c>
      <c r="F38" s="22">
        <f>SUM(F39:F40)</f>
        <v>6952933.75</v>
      </c>
      <c r="G38" s="22">
        <f>F38-B38</f>
        <v>6952933.75</v>
      </c>
    </row>
    <row r="39" spans="1:7" s="15" customFormat="1" ht="11.25">
      <c r="A39" s="16" t="s">
        <v>34</v>
      </c>
      <c r="B39" s="18">
        <v>0</v>
      </c>
      <c r="C39" s="18">
        <v>6952933.75</v>
      </c>
      <c r="D39" s="18">
        <f>+B39+C39</f>
        <v>6952933.75</v>
      </c>
      <c r="E39" s="18">
        <v>6952933.75</v>
      </c>
      <c r="F39" s="18">
        <v>6952933.75</v>
      </c>
      <c r="G39" s="18">
        <f t="shared" si="0"/>
        <v>6952933.75</v>
      </c>
    </row>
    <row r="40" spans="1:7" s="15" customFormat="1" ht="11.25">
      <c r="A40" s="16" t="s">
        <v>35</v>
      </c>
      <c r="B40" s="18">
        <v>0</v>
      </c>
      <c r="C40" s="18">
        <v>0</v>
      </c>
      <c r="D40" s="18">
        <f>B40+C40</f>
        <v>0</v>
      </c>
      <c r="E40" s="18">
        <v>0</v>
      </c>
      <c r="F40" s="18">
        <v>0</v>
      </c>
      <c r="G40" s="18">
        <f t="shared" si="0"/>
        <v>0</v>
      </c>
    </row>
    <row r="41" spans="1:7" s="15" customFormat="1" ht="11.25">
      <c r="A41" s="17" t="s">
        <v>36</v>
      </c>
      <c r="B41" s="22">
        <f>B10+B11+B12+B13+B14+B15+B16+B17+B29+B35+B36+B38</f>
        <v>1272758822</v>
      </c>
      <c r="C41" s="22">
        <f>C10+C11+C12+C13+C14+C15+C16+C17+C29+C35+C36+C38</f>
        <v>-387121266.41999996</v>
      </c>
      <c r="D41" s="22">
        <f>D10+D11+D12+D13+D14+D15+D16+D17+D29+D35+D36+D38</f>
        <v>885637555.58</v>
      </c>
      <c r="E41" s="22">
        <f>E10+E11+E12+E13+E14+E15+E16+E17+E29+E35+E36+E38</f>
        <v>1163378151.94</v>
      </c>
      <c r="F41" s="22">
        <f>F10+F11+F12+F13+F14+F15+F16+F17+F29+F35+F36+F38</f>
        <v>1163378151.94</v>
      </c>
      <c r="G41" s="22">
        <f t="shared" si="0"/>
        <v>-109380670.05999994</v>
      </c>
    </row>
    <row r="42" spans="1:7" ht="11.25">
      <c r="A42" s="3" t="s">
        <v>37</v>
      </c>
      <c r="B42" s="18"/>
      <c r="C42" s="18"/>
      <c r="D42" s="18"/>
      <c r="E42" s="18"/>
      <c r="F42" s="18"/>
      <c r="G42" s="18"/>
    </row>
    <row r="43" spans="1:7" ht="4.5" customHeight="1">
      <c r="A43" s="2"/>
      <c r="B43" s="18"/>
      <c r="C43" s="18"/>
      <c r="D43" s="18"/>
      <c r="E43" s="18"/>
      <c r="F43" s="18"/>
      <c r="G43" s="21"/>
    </row>
    <row r="44" spans="1:7" ht="11.25">
      <c r="A44" s="3" t="s">
        <v>38</v>
      </c>
      <c r="B44" s="18"/>
      <c r="C44" s="18"/>
      <c r="D44" s="18"/>
      <c r="E44" s="18"/>
      <c r="F44" s="18"/>
      <c r="G44" s="21"/>
    </row>
    <row r="45" spans="1:7" ht="11.25">
      <c r="A45" s="4" t="s">
        <v>39</v>
      </c>
      <c r="B45" s="22">
        <f>SUM(B46:B53)</f>
        <v>277395132</v>
      </c>
      <c r="C45" s="22">
        <f>SUM(C46:C53)</f>
        <v>36802810.14</v>
      </c>
      <c r="D45" s="22">
        <f>SUM(D46:D53)</f>
        <v>314197942.14</v>
      </c>
      <c r="E45" s="22">
        <f>SUM(E46:E53)</f>
        <v>314197942.14</v>
      </c>
      <c r="F45" s="22">
        <f>SUM(F46:F53)</f>
        <v>314197942.14</v>
      </c>
      <c r="G45" s="23">
        <f t="shared" si="0"/>
        <v>36802810.139999986</v>
      </c>
    </row>
    <row r="46" spans="1:7" ht="11.25">
      <c r="A46" s="5" t="s">
        <v>40</v>
      </c>
      <c r="B46" s="21">
        <v>0</v>
      </c>
      <c r="C46" s="18">
        <v>0</v>
      </c>
      <c r="D46" s="21">
        <f aca="true" t="shared" si="1" ref="D46:D61">+B46+C46</f>
        <v>0</v>
      </c>
      <c r="E46" s="18">
        <v>0</v>
      </c>
      <c r="F46" s="18">
        <v>0</v>
      </c>
      <c r="G46" s="21">
        <f t="shared" si="0"/>
        <v>0</v>
      </c>
    </row>
    <row r="47" spans="1:7" ht="11.25">
      <c r="A47" s="5" t="s">
        <v>41</v>
      </c>
      <c r="B47" s="21">
        <v>0</v>
      </c>
      <c r="C47" s="18">
        <v>0</v>
      </c>
      <c r="D47" s="21">
        <f t="shared" si="1"/>
        <v>0</v>
      </c>
      <c r="E47" s="18">
        <v>0</v>
      </c>
      <c r="F47" s="18">
        <v>0</v>
      </c>
      <c r="G47" s="21">
        <f t="shared" si="0"/>
        <v>0</v>
      </c>
    </row>
    <row r="48" spans="1:7" ht="11.25">
      <c r="A48" s="5" t="s">
        <v>42</v>
      </c>
      <c r="B48" s="18">
        <v>52550352</v>
      </c>
      <c r="C48" s="18">
        <v>1837013.03</v>
      </c>
      <c r="D48" s="18">
        <f>B48+C48</f>
        <v>54387365.03</v>
      </c>
      <c r="E48" s="18">
        <v>54387365.03</v>
      </c>
      <c r="F48" s="18">
        <v>54387365.03</v>
      </c>
      <c r="G48" s="21">
        <f t="shared" si="0"/>
        <v>1837013.0300000012</v>
      </c>
    </row>
    <row r="49" spans="1:7" ht="22.5">
      <c r="A49" s="6" t="s">
        <v>43</v>
      </c>
      <c r="B49" s="18">
        <v>224844780</v>
      </c>
      <c r="C49" s="18">
        <v>34965797.11</v>
      </c>
      <c r="D49" s="18">
        <f>B49+C49</f>
        <v>259810577.11</v>
      </c>
      <c r="E49" s="18">
        <v>259810577.11</v>
      </c>
      <c r="F49" s="18">
        <v>259810577.11</v>
      </c>
      <c r="G49" s="21">
        <f t="shared" si="0"/>
        <v>34965797.110000014</v>
      </c>
    </row>
    <row r="50" spans="1:7" ht="11.25">
      <c r="A50" s="5" t="s">
        <v>44</v>
      </c>
      <c r="B50" s="21">
        <v>0</v>
      </c>
      <c r="C50" s="18">
        <v>0</v>
      </c>
      <c r="D50" s="21">
        <f t="shared" si="1"/>
        <v>0</v>
      </c>
      <c r="E50" s="18">
        <v>0</v>
      </c>
      <c r="F50" s="18">
        <v>0</v>
      </c>
      <c r="G50" s="21">
        <f t="shared" si="0"/>
        <v>0</v>
      </c>
    </row>
    <row r="51" spans="1:7" ht="11.25">
      <c r="A51" s="5" t="s">
        <v>45</v>
      </c>
      <c r="B51" s="21">
        <v>0</v>
      </c>
      <c r="C51" s="18">
        <v>0</v>
      </c>
      <c r="D51" s="21">
        <f t="shared" si="1"/>
        <v>0</v>
      </c>
      <c r="E51" s="21">
        <v>0</v>
      </c>
      <c r="F51" s="21">
        <v>0</v>
      </c>
      <c r="G51" s="21">
        <f t="shared" si="0"/>
        <v>0</v>
      </c>
    </row>
    <row r="52" spans="1:7" ht="11.25">
      <c r="A52" s="5" t="s">
        <v>46</v>
      </c>
      <c r="B52" s="21">
        <v>0</v>
      </c>
      <c r="C52" s="18">
        <v>0</v>
      </c>
      <c r="D52" s="21">
        <f t="shared" si="1"/>
        <v>0</v>
      </c>
      <c r="E52" s="21">
        <v>0</v>
      </c>
      <c r="F52" s="21">
        <v>0</v>
      </c>
      <c r="G52" s="21">
        <f t="shared" si="0"/>
        <v>0</v>
      </c>
    </row>
    <row r="53" spans="1:7" ht="11.25">
      <c r="A53" s="5" t="s">
        <v>47</v>
      </c>
      <c r="B53" s="21">
        <v>0</v>
      </c>
      <c r="C53" s="18">
        <v>0</v>
      </c>
      <c r="D53" s="21">
        <f t="shared" si="1"/>
        <v>0</v>
      </c>
      <c r="E53" s="21">
        <v>0</v>
      </c>
      <c r="F53" s="21">
        <v>0</v>
      </c>
      <c r="G53" s="21">
        <f t="shared" si="0"/>
        <v>0</v>
      </c>
    </row>
    <row r="54" spans="1:7" ht="11.25">
      <c r="A54" s="4" t="s">
        <v>48</v>
      </c>
      <c r="B54" s="21">
        <f>SUM(B55:B58)</f>
        <v>0</v>
      </c>
      <c r="C54" s="18">
        <f>SUM(C55:C58)</f>
        <v>1245708.25</v>
      </c>
      <c r="D54" s="21">
        <f>SUM(D55:D58)</f>
        <v>1245708.25</v>
      </c>
      <c r="E54" s="21">
        <f>SUM(E55:E58)</f>
        <v>3410729.12</v>
      </c>
      <c r="F54" s="21">
        <f>SUM(F55:F58)</f>
        <v>3410729.12</v>
      </c>
      <c r="G54" s="21">
        <f t="shared" si="0"/>
        <v>3410729.12</v>
      </c>
    </row>
    <row r="55" spans="1:7" ht="11.25">
      <c r="A55" s="5" t="s">
        <v>49</v>
      </c>
      <c r="B55" s="21">
        <v>0</v>
      </c>
      <c r="C55" s="18">
        <v>0</v>
      </c>
      <c r="D55" s="21">
        <f t="shared" si="1"/>
        <v>0</v>
      </c>
      <c r="E55" s="21">
        <v>0</v>
      </c>
      <c r="F55" s="21">
        <v>0</v>
      </c>
      <c r="G55" s="21">
        <f t="shared" si="0"/>
        <v>0</v>
      </c>
    </row>
    <row r="56" spans="1:7" ht="11.25">
      <c r="A56" s="5" t="s">
        <v>50</v>
      </c>
      <c r="B56" s="21">
        <v>0</v>
      </c>
      <c r="C56" s="18">
        <v>0</v>
      </c>
      <c r="D56" s="21">
        <f t="shared" si="1"/>
        <v>0</v>
      </c>
      <c r="E56" s="21">
        <v>0</v>
      </c>
      <c r="F56" s="21">
        <v>0</v>
      </c>
      <c r="G56" s="21">
        <f t="shared" si="0"/>
        <v>0</v>
      </c>
    </row>
    <row r="57" spans="1:7" ht="11.25">
      <c r="A57" s="5" t="s">
        <v>51</v>
      </c>
      <c r="B57" s="21">
        <v>0</v>
      </c>
      <c r="C57" s="18">
        <v>0</v>
      </c>
      <c r="D57" s="21">
        <f t="shared" si="1"/>
        <v>0</v>
      </c>
      <c r="E57" s="21">
        <v>0</v>
      </c>
      <c r="F57" s="21">
        <v>0</v>
      </c>
      <c r="G57" s="21">
        <f t="shared" si="0"/>
        <v>0</v>
      </c>
    </row>
    <row r="58" spans="1:7" ht="11.25">
      <c r="A58" s="5" t="s">
        <v>52</v>
      </c>
      <c r="B58" s="21">
        <v>0</v>
      </c>
      <c r="C58" s="18">
        <v>1245708.25</v>
      </c>
      <c r="D58" s="21">
        <f t="shared" si="1"/>
        <v>1245708.25</v>
      </c>
      <c r="E58" s="21">
        <v>3410729.12</v>
      </c>
      <c r="F58" s="21">
        <v>3410729.12</v>
      </c>
      <c r="G58" s="21">
        <f t="shared" si="0"/>
        <v>3410729.12</v>
      </c>
    </row>
    <row r="59" spans="1:7" ht="11.25">
      <c r="A59" s="4" t="s">
        <v>53</v>
      </c>
      <c r="B59" s="21">
        <f>SUM(B60:B61)</f>
        <v>0</v>
      </c>
      <c r="C59" s="18">
        <f>SUM(C60:C61)</f>
        <v>0</v>
      </c>
      <c r="D59" s="21">
        <f>SUM(D60:D61)</f>
        <v>0</v>
      </c>
      <c r="E59" s="21">
        <f>SUM(E60:E61)</f>
        <v>0</v>
      </c>
      <c r="F59" s="21">
        <f>SUM(F60:F61)</f>
        <v>0</v>
      </c>
      <c r="G59" s="21">
        <f t="shared" si="0"/>
        <v>0</v>
      </c>
    </row>
    <row r="60" spans="1:7" ht="11.25">
      <c r="A60" s="5" t="s">
        <v>54</v>
      </c>
      <c r="B60" s="21">
        <v>0</v>
      </c>
      <c r="C60" s="18">
        <v>0</v>
      </c>
      <c r="D60" s="21">
        <f t="shared" si="1"/>
        <v>0</v>
      </c>
      <c r="E60" s="21">
        <v>0</v>
      </c>
      <c r="F60" s="21">
        <v>0</v>
      </c>
      <c r="G60" s="21">
        <f t="shared" si="0"/>
        <v>0</v>
      </c>
    </row>
    <row r="61" spans="1:7" ht="11.25">
      <c r="A61" s="5" t="s">
        <v>55</v>
      </c>
      <c r="B61" s="21">
        <v>0</v>
      </c>
      <c r="C61" s="18">
        <v>0</v>
      </c>
      <c r="D61" s="21">
        <f t="shared" si="1"/>
        <v>0</v>
      </c>
      <c r="E61" s="21">
        <v>0</v>
      </c>
      <c r="F61" s="21">
        <v>0</v>
      </c>
      <c r="G61" s="21">
        <f t="shared" si="0"/>
        <v>0</v>
      </c>
    </row>
    <row r="62" spans="1:7" ht="11.25">
      <c r="A62" s="11" t="s">
        <v>71</v>
      </c>
      <c r="B62" s="18">
        <v>6180337</v>
      </c>
      <c r="C62" s="18">
        <v>742731.62</v>
      </c>
      <c r="D62" s="18">
        <v>6923068.62</v>
      </c>
      <c r="E62" s="18">
        <v>6913068.62</v>
      </c>
      <c r="F62" s="18">
        <v>6913068.62</v>
      </c>
      <c r="G62" s="21">
        <f t="shared" si="0"/>
        <v>732731.6200000001</v>
      </c>
    </row>
    <row r="63" spans="1:7" ht="11.25">
      <c r="A63" s="4" t="s">
        <v>56</v>
      </c>
      <c r="B63" s="18">
        <v>5542248</v>
      </c>
      <c r="C63" s="18">
        <v>-797688</v>
      </c>
      <c r="D63" s="18">
        <f>B63+C63</f>
        <v>4744560</v>
      </c>
      <c r="E63" s="18">
        <v>4744560</v>
      </c>
      <c r="F63" s="18">
        <v>4744560</v>
      </c>
      <c r="G63" s="18">
        <f t="shared" si="0"/>
        <v>-797688</v>
      </c>
    </row>
    <row r="64" spans="1:7" ht="11.25">
      <c r="A64" s="3" t="s">
        <v>57</v>
      </c>
      <c r="B64" s="22">
        <f>B45+B54+B59+B62+B63</f>
        <v>289117717</v>
      </c>
      <c r="C64" s="22">
        <f>C45+C54+C59+C62+C63</f>
        <v>37993562.01</v>
      </c>
      <c r="D64" s="22">
        <f>D45+D54+D59+D62+D63</f>
        <v>327111279.01</v>
      </c>
      <c r="E64" s="22">
        <f>E45+E54+E59+E62+E63</f>
        <v>329266299.88</v>
      </c>
      <c r="F64" s="22">
        <f>F45+F54+F59+F62+F63</f>
        <v>329266299.88</v>
      </c>
      <c r="G64" s="23">
        <f t="shared" si="0"/>
        <v>40148582.879999995</v>
      </c>
    </row>
    <row r="65" spans="1:7" ht="4.5" customHeight="1">
      <c r="A65" s="2"/>
      <c r="B65" s="18"/>
      <c r="C65" s="18"/>
      <c r="D65" s="18"/>
      <c r="E65" s="18"/>
      <c r="F65" s="18"/>
      <c r="G65" s="21"/>
    </row>
    <row r="66" spans="1:7" ht="11.25">
      <c r="A66" s="3" t="s">
        <v>58</v>
      </c>
      <c r="B66" s="22">
        <f>SUM(B67)</f>
        <v>0</v>
      </c>
      <c r="C66" s="22">
        <f>SUM(C67)</f>
        <v>0</v>
      </c>
      <c r="D66" s="22">
        <f>SUM(D67)</f>
        <v>0</v>
      </c>
      <c r="E66" s="22">
        <f>SUM(E67)</f>
        <v>0</v>
      </c>
      <c r="F66" s="22">
        <f>SUM(F67)</f>
        <v>0</v>
      </c>
      <c r="G66" s="23">
        <f t="shared" si="0"/>
        <v>0</v>
      </c>
    </row>
    <row r="67" spans="1:7" ht="11.25">
      <c r="A67" s="4" t="s">
        <v>59</v>
      </c>
      <c r="B67" s="18">
        <v>0</v>
      </c>
      <c r="C67" s="18">
        <v>0</v>
      </c>
      <c r="D67" s="18">
        <f>B67+C67</f>
        <v>0</v>
      </c>
      <c r="E67" s="18">
        <v>0</v>
      </c>
      <c r="F67" s="18">
        <v>0</v>
      </c>
      <c r="G67" s="21">
        <f t="shared" si="0"/>
        <v>0</v>
      </c>
    </row>
    <row r="68" spans="1:7" ht="4.5" customHeight="1">
      <c r="A68" s="2"/>
      <c r="B68" s="18"/>
      <c r="C68" s="18"/>
      <c r="D68" s="18"/>
      <c r="E68" s="18"/>
      <c r="F68" s="18"/>
      <c r="G68" s="21"/>
    </row>
    <row r="69" spans="1:7" ht="11.25">
      <c r="A69" s="3" t="s">
        <v>60</v>
      </c>
      <c r="B69" s="22">
        <f>B41+B64+B66</f>
        <v>1561876539</v>
      </c>
      <c r="C69" s="22">
        <f>C41+C64+C66</f>
        <v>-349127704.40999997</v>
      </c>
      <c r="D69" s="22">
        <f>D41+D64+D66</f>
        <v>1212748834.5900002</v>
      </c>
      <c r="E69" s="22">
        <f>E41+E64+E66</f>
        <v>1492644451.8200002</v>
      </c>
      <c r="F69" s="22">
        <f>F41+F64+F66</f>
        <v>1492644451.8200002</v>
      </c>
      <c r="G69" s="23">
        <f>F69-B69</f>
        <v>-69232087.17999983</v>
      </c>
    </row>
    <row r="70" spans="1:7" ht="4.5" customHeight="1">
      <c r="A70" s="2"/>
      <c r="B70" s="18"/>
      <c r="C70" s="18"/>
      <c r="D70" s="18"/>
      <c r="E70" s="18"/>
      <c r="F70" s="18"/>
      <c r="G70" s="21"/>
    </row>
    <row r="71" spans="1:7" ht="11.25">
      <c r="A71" s="3" t="s">
        <v>61</v>
      </c>
      <c r="B71" s="18"/>
      <c r="C71" s="18"/>
      <c r="D71" s="18"/>
      <c r="E71" s="18"/>
      <c r="F71" s="18"/>
      <c r="G71" s="21"/>
    </row>
    <row r="72" spans="1:7" ht="11.25">
      <c r="A72" s="4" t="s">
        <v>62</v>
      </c>
      <c r="B72" s="18">
        <v>0</v>
      </c>
      <c r="C72" s="18">
        <f>+C67</f>
        <v>0</v>
      </c>
      <c r="D72" s="18">
        <f>+D67</f>
        <v>0</v>
      </c>
      <c r="E72" s="18">
        <f>+E67</f>
        <v>0</v>
      </c>
      <c r="F72" s="18">
        <f>+F67</f>
        <v>0</v>
      </c>
      <c r="G72" s="18">
        <f t="shared" si="0"/>
        <v>0</v>
      </c>
    </row>
    <row r="73" spans="1:7" ht="11.25">
      <c r="A73" s="4" t="s">
        <v>63</v>
      </c>
      <c r="B73" s="21">
        <v>0</v>
      </c>
      <c r="C73" s="21">
        <v>0</v>
      </c>
      <c r="D73" s="21">
        <f>+B73+C73</f>
        <v>0</v>
      </c>
      <c r="E73" s="21">
        <v>0</v>
      </c>
      <c r="F73" s="21">
        <v>0</v>
      </c>
      <c r="G73" s="21">
        <f t="shared" si="0"/>
        <v>0</v>
      </c>
    </row>
    <row r="74" spans="1:7" ht="11.25">
      <c r="A74" s="7" t="s">
        <v>64</v>
      </c>
      <c r="B74" s="23">
        <f>B72+B73</f>
        <v>0</v>
      </c>
      <c r="C74" s="23">
        <f>C72+C73</f>
        <v>0</v>
      </c>
      <c r="D74" s="23">
        <f>D72+D73</f>
        <v>0</v>
      </c>
      <c r="E74" s="23">
        <f>E72+E73</f>
        <v>0</v>
      </c>
      <c r="F74" s="23">
        <f>F72+F73</f>
        <v>0</v>
      </c>
      <c r="G74" s="23">
        <f>F74-B74</f>
        <v>0</v>
      </c>
    </row>
    <row r="75" spans="1:7" ht="4.5" customHeight="1">
      <c r="A75" s="8"/>
      <c r="B75" s="14"/>
      <c r="C75" s="14"/>
      <c r="D75" s="14"/>
      <c r="E75" s="14"/>
      <c r="F75" s="14"/>
      <c r="G75" s="14"/>
    </row>
    <row r="76" spans="2:7" ht="11.25">
      <c r="B76" s="12"/>
      <c r="C76" s="12"/>
      <c r="D76" s="12"/>
      <c r="E76" s="12"/>
      <c r="F76" s="12"/>
      <c r="G76" s="12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6" r:id="rId2"/>
  <headerFooter>
    <oddFooter>&amp;R&amp;P/&amp;N</oddFooter>
  </headerFooter>
  <ignoredErrors>
    <ignoredError sqref="D13 D23 D48 D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Bianka Hernandez Mejia</cp:lastModifiedBy>
  <cp:lastPrinted>2022-01-11T23:00:37Z</cp:lastPrinted>
  <dcterms:created xsi:type="dcterms:W3CDTF">2017-01-11T21:37:25Z</dcterms:created>
  <dcterms:modified xsi:type="dcterms:W3CDTF">2022-01-20T14:56:21Z</dcterms:modified>
  <cp:category/>
  <cp:version/>
  <cp:contentType/>
  <cp:contentStatus/>
</cp:coreProperties>
</file>