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TZ-COM-361951\4.- Cuentas Publicas y Transparencia\Borrador Cuentas Publicas\2022\06 JUNIO\TRIMESTRAL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_FilterDatabase" localSheetId="0" hidden="1">Hoja1!$C$11:$C$57</definedName>
    <definedName name="_xlnm.Print_Area" localSheetId="0">Hoja1!$A$1:$G$67</definedName>
    <definedName name="_xlnm.Print_Titles" localSheetId="0">Hoja1!$1:$9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6" i="1"/>
  <c r="G26" i="1"/>
  <c r="G60" i="1" l="1"/>
  <c r="F60" i="1"/>
  <c r="G58" i="1"/>
  <c r="F58" i="1"/>
  <c r="C56" i="1"/>
  <c r="B56" i="1"/>
  <c r="C53" i="1"/>
  <c r="B53" i="1"/>
  <c r="G48" i="1"/>
  <c r="F48" i="1"/>
  <c r="C45" i="1"/>
  <c r="B45" i="1"/>
  <c r="G45" i="1"/>
  <c r="G44" i="1" s="1"/>
  <c r="F45" i="1"/>
  <c r="F44" i="1" s="1"/>
  <c r="C39" i="1"/>
  <c r="B39" i="1"/>
  <c r="G37" i="1"/>
  <c r="F37" i="1"/>
  <c r="C37" i="1"/>
  <c r="B37" i="1"/>
  <c r="G35" i="1"/>
  <c r="F35" i="1"/>
  <c r="C34" i="1"/>
  <c r="B34" i="1"/>
  <c r="C29" i="1"/>
  <c r="B29" i="1"/>
  <c r="C27" i="1"/>
  <c r="B27" i="1"/>
  <c r="G28" i="1"/>
  <c r="F28" i="1"/>
  <c r="C23" i="1"/>
  <c r="B23" i="1"/>
  <c r="G22" i="1"/>
  <c r="F22" i="1"/>
  <c r="G20" i="1"/>
  <c r="F20" i="1"/>
  <c r="C17" i="1"/>
  <c r="B17" i="1"/>
  <c r="G12" i="1"/>
  <c r="F12" i="1"/>
  <c r="C12" i="1"/>
  <c r="B12" i="1"/>
  <c r="G32" i="1" l="1"/>
  <c r="F32" i="1"/>
  <c r="F53" i="1"/>
  <c r="F63" i="1" s="1"/>
  <c r="B31" i="1"/>
  <c r="G53" i="1"/>
  <c r="G63" i="1" s="1"/>
  <c r="F39" i="1"/>
  <c r="G39" i="1"/>
  <c r="C31" i="1"/>
  <c r="C58" i="1"/>
  <c r="B58" i="1"/>
  <c r="F41" i="1" l="1"/>
  <c r="F66" i="1" s="1"/>
  <c r="G41" i="1"/>
  <c r="G66" i="1" s="1"/>
  <c r="B66" i="1"/>
  <c r="C66" i="1"/>
</calcChain>
</file>

<file path=xl/sharedStrings.xml><?xml version="1.0" encoding="utf-8"?>
<sst xmlns="http://schemas.openxmlformats.org/spreadsheetml/2006/main" count="113" uniqueCount="110">
  <si>
    <t xml:space="preserve">MUNICIPIO DE CUERNAVACA </t>
  </si>
  <si>
    <t xml:space="preserve">TESORERÍA MUNICIPAL  </t>
  </si>
  <si>
    <t xml:space="preserve">DIRECCIÓN GENERAL DE CONTABILIDAD Y CONTROL PRESUPUESTAL  </t>
  </si>
  <si>
    <t>ESTADO DE SITUACIÓN FINANCIERA DETALLADO - LDF</t>
  </si>
  <si>
    <t>(PESOS)</t>
  </si>
  <si>
    <t>CONCEPTO</t>
  </si>
  <si>
    <t>AL 31 DE DICIEMBRE DE 2021</t>
  </si>
  <si>
    <t xml:space="preserve">PASIVO  </t>
  </si>
  <si>
    <t xml:space="preserve">  ACTIVO CIRCULANTE  </t>
  </si>
  <si>
    <t xml:space="preserve">  PASIVO CIRCULANTE  </t>
  </si>
  <si>
    <t xml:space="preserve">     EFECTIVO Y EQUIVALENTES  </t>
  </si>
  <si>
    <t xml:space="preserve">     CUENTAS POR PAGAR A CORTO PLAZO  </t>
  </si>
  <si>
    <t xml:space="preserve">             EFECTIVO</t>
  </si>
  <si>
    <t xml:space="preserve">             SERVICIOS PERSONALES POR PAGAR A CORTO PLAZO </t>
  </si>
  <si>
    <t xml:space="preserve">             BANCOS/TESORERÍA </t>
  </si>
  <si>
    <t xml:space="preserve">             PROVEEDORES POR PAGAR A CORTO PLAZO </t>
  </si>
  <si>
    <t xml:space="preserve">             INVERSIONES TEMPORALES (HASTA 3 MESES) </t>
  </si>
  <si>
    <t xml:space="preserve">             CONTRATISTAS POR OBRAS PÚBLICAS POR PAGAR A CORTO PLAZO </t>
  </si>
  <si>
    <t xml:space="preserve">             DEPÓSITOS DE FONDOS DE TERCEROS EN GARANTÍA Y/O ADMON.</t>
  </si>
  <si>
    <t xml:space="preserve">             TRANSFERENCIAS OTORGADAS POR PAGAR A CORTO PLAZO </t>
  </si>
  <si>
    <t xml:space="preserve">     DERECHOS A RECIBIR EFECTIVO O EQUIVALENTES  </t>
  </si>
  <si>
    <t xml:space="preserve">             INTERESES, COMISIONES Y OTROS GTOS DE LA DEUDA PÚB POR PAGAR A C/P.</t>
  </si>
  <si>
    <t xml:space="preserve">             CUENTAS POR COBRAR A CORTO PLAZO </t>
  </si>
  <si>
    <t xml:space="preserve">             RETENCIONES Y CONTRIBUCIONES POR PAGAR A CORTO PLAZO </t>
  </si>
  <si>
    <t xml:space="preserve">             DEUDORES DIVERSOS POR COBRAR A CORTO PLAZO </t>
  </si>
  <si>
    <t xml:space="preserve">             OTRAS CUENTAS POR PAGAR A CORTO PLAZO </t>
  </si>
  <si>
    <t xml:space="preserve">             INGRESOS POR RECUPERAR A CORTO PLAZO </t>
  </si>
  <si>
    <t xml:space="preserve">      DOCUMENTOS POR PAGAR A CORTO PLAZO</t>
  </si>
  <si>
    <t xml:space="preserve">             DEUDORES POR ANTICIPOS DE LA TESORERÍA A CORTO PLAZO </t>
  </si>
  <si>
    <t xml:space="preserve">             DOCUMENTOS COMERCIALES POR PAGAR A CORTO PLAZO </t>
  </si>
  <si>
    <t xml:space="preserve">             OTROS DERECHOS A RECIBIR EFECTIVO O EQUIVALENTES A C/ PLAZO </t>
  </si>
  <si>
    <t xml:space="preserve">      PORCIÓN A CORTO PLAZO DE LA DEUDA PÚBLICA A LARGO PLAZO  </t>
  </si>
  <si>
    <t xml:space="preserve">     DERECHOS A RECIBIR BIENES O SERVICIOS  </t>
  </si>
  <si>
    <t xml:space="preserve">             PORCIÓN A CORTO PLAZO DE LA DEUDA PÚBLICA INTERNA</t>
  </si>
  <si>
    <t xml:space="preserve">             ANTICIPO A PROV. POR ADQ. DE BIENES Y PRESTACIÓN DE SERV. A C / P.</t>
  </si>
  <si>
    <t xml:space="preserve">     FONDOS Y BIENES DE TERCEROS EN GARANTÍA Y/O ADMINISTRACIÓN A CORTO PLAZO  </t>
  </si>
  <si>
    <t xml:space="preserve">             ANTICIPO A PROV. POR ADQ. DE BIENES MUEBLES E INMUEBLES A C / P.</t>
  </si>
  <si>
    <t xml:space="preserve">             FONDOS EN ADMINISTRACIÓN A CORTO PLAZO</t>
  </si>
  <si>
    <t xml:space="preserve">             ANTICIPO A CONTRATISTAS POR OBRAS PÚBLICAS A C / P.</t>
  </si>
  <si>
    <t xml:space="preserve">      PROVISIONES A CORTO PLAZO</t>
  </si>
  <si>
    <t xml:space="preserve">     ALMACENES</t>
  </si>
  <si>
    <t xml:space="preserve">             PROVISIÓN PARA DEMANDAS Y JUICIOS A CORTO PLAZO</t>
  </si>
  <si>
    <t xml:space="preserve">             ALMACÉN DE MATERIALES Y SUMINISTROS DE CONSUMO</t>
  </si>
  <si>
    <t xml:space="preserve">             PROVISIONES PARA SEGURO DE VIDA CORTO PLAZO</t>
  </si>
  <si>
    <t xml:space="preserve">     OTROS ACTIVOS CIRCULANTES  </t>
  </si>
  <si>
    <t xml:space="preserve">             OTRAS PROVISIONES A CORTO PLAZO</t>
  </si>
  <si>
    <t xml:space="preserve">             BIENES DERIVADOS DE EMB, DECOM, ASEGUR Y DACIÓN EN PAGO </t>
  </si>
  <si>
    <t xml:space="preserve">TOTAL DE ACTIVOS CIRCULANTES   </t>
  </si>
  <si>
    <t xml:space="preserve">TOTAL DE PASIVOS CIRCULANTES   </t>
  </si>
  <si>
    <t xml:space="preserve">  ACTIVO NO CIRCULANTE  </t>
  </si>
  <si>
    <t xml:space="preserve">     INVERSIONES FINANCIERAS A LARGO PLAZO  </t>
  </si>
  <si>
    <t xml:space="preserve">  PASIVO NO CIRCULANTE  </t>
  </si>
  <si>
    <t xml:space="preserve">             INVERSIONES A LARGO PLAZO</t>
  </si>
  <si>
    <t xml:space="preserve">     DOCUMENTOS POR PAGAR A LARGO PLAZO </t>
  </si>
  <si>
    <t xml:space="preserve">             FIDEICOMISOS, MANDATOS Y CONTRATOS ANÁLOGOS </t>
  </si>
  <si>
    <t xml:space="preserve">             OTROS DOCUMENTOS POR PAGAR A LARGO PLAZO </t>
  </si>
  <si>
    <t xml:space="preserve">     DERECHOS A RECIBIR EFECTIVO O EQUIVALENTES A LARGO PLAZO  </t>
  </si>
  <si>
    <t xml:space="preserve">     DEUDA PÚBLICA A LARGO PLAZO  </t>
  </si>
  <si>
    <t xml:space="preserve">             OTROS DERECHOS A RECIBIR EFECTIVO O EQUIVALENTES A L / P.</t>
  </si>
  <si>
    <t xml:space="preserve">             PRÉSTAMOS DE LA DEUDA PÚBLICA INTERNA POR PAGAR A LARGO PLAZO </t>
  </si>
  <si>
    <t xml:space="preserve">     BIENES INMUEBLES, INFRAESTRUCTURA Y CONSTRUCCIONES EN PROCESO  </t>
  </si>
  <si>
    <t xml:space="preserve">TOTAL DE PASIVOS NO CIRCULANTES   </t>
  </si>
  <si>
    <t xml:space="preserve">             TERRENOS</t>
  </si>
  <si>
    <t xml:space="preserve">             EDIFICIOS NO HABITACIONALES </t>
  </si>
  <si>
    <t xml:space="preserve">TOTAL DE PASIVO:   </t>
  </si>
  <si>
    <t xml:space="preserve">             INFRAESTRUCTURA</t>
  </si>
  <si>
    <t xml:space="preserve">             CONSTRUCCIONES EN PROCESO EN BIENES DE DOMINIO PÚBLICO</t>
  </si>
  <si>
    <t xml:space="preserve">HACIENDA PUBLICA/ PATRIMONIO  </t>
  </si>
  <si>
    <t xml:space="preserve">  HACIENDA PUBLICA/PATRIMONIO CONTRIBUIDO  </t>
  </si>
  <si>
    <t xml:space="preserve">            OTROS BIENES INMUEBLES </t>
  </si>
  <si>
    <t xml:space="preserve">     APORTACIONES  </t>
  </si>
  <si>
    <t xml:space="preserve">     BIENES MUEBLES  </t>
  </si>
  <si>
    <t xml:space="preserve">             BIENES MUEBLES</t>
  </si>
  <si>
    <t xml:space="preserve">            MOBILIARIO Y EQUIPO DE ADMINISTRACIÓN</t>
  </si>
  <si>
    <t xml:space="preserve">             ACTIVOS INTANGIBLES </t>
  </si>
  <si>
    <t xml:space="preserve">            MOBILIARIO Y EQUIPO EDUCACIONAL Y RECREATIVO</t>
  </si>
  <si>
    <t xml:space="preserve">     DONACIONES DE CAPITAL</t>
  </si>
  <si>
    <t xml:space="preserve">            EQUIPO E INSTRUMENTAL MÉDICO Y DE LABORATORIO </t>
  </si>
  <si>
    <t xml:space="preserve">            MUEBLES Y EQUIPO DE OFICINA</t>
  </si>
  <si>
    <t xml:space="preserve">            VEHÍCULOS Y EQUIPO DE TRANSPORTE </t>
  </si>
  <si>
    <t xml:space="preserve">            MAQUINARIA Y EQUIPO</t>
  </si>
  <si>
    <t xml:space="preserve">            EQUIPO DE DEFENSA Y SEGURIDAD </t>
  </si>
  <si>
    <t xml:space="preserve">             EQUIPO DE TRANSPORTE </t>
  </si>
  <si>
    <t xml:space="preserve">            MAQUINARIA, OTROS EQUIPOS Y HERRAMIENTAS </t>
  </si>
  <si>
    <t xml:space="preserve">             DONACION DE BIENES INMUEBLES </t>
  </si>
  <si>
    <t xml:space="preserve">            COLECCIONES, OBRAS DE ARTE Y OBJETOS VALIOSOS</t>
  </si>
  <si>
    <t xml:space="preserve">  HACIENDA PUBLICA /PATRIMONIO GENERADO  </t>
  </si>
  <si>
    <t xml:space="preserve">     ACTIVOS INTANGIBLES  </t>
  </si>
  <si>
    <t xml:space="preserve">     RESULTADOS DEL EJERCICIO (AHORRO/ DESAHORRO)           </t>
  </si>
  <si>
    <t xml:space="preserve">            SOFTWARE</t>
  </si>
  <si>
    <t xml:space="preserve">     RESULTADOS DE EJERCICIOS ANTERIORES           </t>
  </si>
  <si>
    <t xml:space="preserve">            LICENCIAS</t>
  </si>
  <si>
    <t xml:space="preserve">             RESULTADOS DE EJERCICIOS ANTERIORES </t>
  </si>
  <si>
    <t xml:space="preserve">     DEPRECIACIÓN, DETERIORO Y AMORTIZACIÓN ACUMULADA DE BIENES  </t>
  </si>
  <si>
    <t xml:space="preserve">             APLICACIÓN DE RESULTADOS DE EJERCICIOS ANTERIORES </t>
  </si>
  <si>
    <t xml:space="preserve">            DEPRECIACIÓN ACUMULADA DE BIENES MUEBLES</t>
  </si>
  <si>
    <t xml:space="preserve">     REVALÚOS                    </t>
  </si>
  <si>
    <t xml:space="preserve">TOTAL DE ACTIVOS NO CIRCULANTES   </t>
  </si>
  <si>
    <t xml:space="preserve">             REVALÚO DE BIENES INMUEBLES </t>
  </si>
  <si>
    <t xml:space="preserve">     RECTIFICACIONES DE RESULTADOS DE EJERCICIOS ANTERIORES                    </t>
  </si>
  <si>
    <t xml:space="preserve">             CAMBIOS EN POLÍTICAS CONTABLES</t>
  </si>
  <si>
    <t xml:space="preserve">             CAMBIOS POR ERRORES CONTABLES </t>
  </si>
  <si>
    <t>TOTAL DE HACIENDA PÚBLICA/PATRIMONIO:</t>
  </si>
  <si>
    <t xml:space="preserve">TOTAL DE ACTIVO:   </t>
  </si>
  <si>
    <t xml:space="preserve">TOTAL DE PASIVO Y HACIENDA PÚBLICA/PATRIMONIO: </t>
  </si>
  <si>
    <t>ACTIVO</t>
  </si>
  <si>
    <t xml:space="preserve"> AL 30 DE JUNIO DE 2022</t>
  </si>
  <si>
    <t xml:space="preserve">              INGRESOS COBRADOS POR ADELANTADO A CORTO PLAZO  </t>
  </si>
  <si>
    <r>
      <t xml:space="preserve">    </t>
    </r>
    <r>
      <rPr>
        <sz val="7"/>
        <color indexed="8"/>
        <rFont val="Arial"/>
        <family val="2"/>
      </rPr>
      <t xml:space="preserve">  PASIVOS DIFERIDOS A CORTO PLAZO  </t>
    </r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</si>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</sst>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\-#,##0.00\ "/>
  </numFmts>
  <fonts count="16">
    <font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9"/>
      <color indexed="8"/>
      <name val="SansSerif"/>
    </font>
    <font>
      <b/>
      <sz val="7"/>
      <color indexed="8"/>
      <name val="Arial"/>
      <family val="2"/>
    </font>
    <font>
      <sz val="7"/>
      <color indexed="8"/>
      <name val="SansSerif"/>
    </font>
    <font>
      <b/>
      <u/>
      <sz val="7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rgb="FFFF0000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Fill="1"/>
    <xf numFmtId="0" fontId="3" fillId="0" borderId="0" xfId="0" applyFont="1"/>
    <xf numFmtId="0" fontId="0" fillId="0" borderId="0" xfId="0" applyFill="1"/>
    <xf numFmtId="0" fontId="7" fillId="0" borderId="0" xfId="0" applyFont="1" applyFill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center" wrapText="1"/>
    </xf>
    <xf numFmtId="43" fontId="6" fillId="0" borderId="14" xfId="1" applyNumberFormat="1" applyFont="1" applyFill="1" applyBorder="1" applyAlignment="1" applyProtection="1">
      <alignment horizontal="right" vertical="center" wrapText="1"/>
    </xf>
    <xf numFmtId="43" fontId="6" fillId="0" borderId="4" xfId="1" applyNumberFormat="1" applyFont="1" applyFill="1" applyBorder="1" applyAlignment="1" applyProtection="1">
      <alignment horizontal="right" vertical="center" wrapText="1"/>
    </xf>
    <xf numFmtId="0" fontId="9" fillId="0" borderId="15" xfId="0" applyFont="1" applyBorder="1" applyAlignment="1" applyProtection="1">
      <alignment horizontal="left" vertical="center" wrapText="1"/>
    </xf>
    <xf numFmtId="43" fontId="6" fillId="0" borderId="16" xfId="1" applyNumberFormat="1" applyFont="1" applyFill="1" applyBorder="1" applyAlignment="1" applyProtection="1">
      <alignment horizontal="right" vertical="center" wrapText="1"/>
    </xf>
    <xf numFmtId="43" fontId="6" fillId="0" borderId="17" xfId="1" applyNumberFormat="1" applyFont="1" applyFill="1" applyBorder="1" applyAlignment="1" applyProtection="1">
      <alignment horizontal="right" vertical="center" wrapText="1"/>
    </xf>
    <xf numFmtId="165" fontId="9" fillId="0" borderId="14" xfId="1" applyNumberFormat="1" applyFont="1" applyFill="1" applyBorder="1" applyAlignment="1" applyProtection="1">
      <alignment horizontal="right" vertical="center" wrapText="1"/>
    </xf>
    <xf numFmtId="43" fontId="9" fillId="0" borderId="16" xfId="1" applyNumberFormat="1" applyFont="1" applyFill="1" applyBorder="1" applyAlignment="1" applyProtection="1">
      <alignment horizontal="right" vertical="center" wrapText="1"/>
    </xf>
    <xf numFmtId="43" fontId="9" fillId="0" borderId="14" xfId="1" applyNumberFormat="1" applyFont="1" applyFill="1" applyBorder="1" applyAlignment="1" applyProtection="1">
      <alignment horizontal="right" vertical="center" wrapText="1"/>
    </xf>
    <xf numFmtId="0" fontId="9" fillId="0" borderId="15" xfId="0" applyFont="1" applyBorder="1" applyAlignment="1" applyProtection="1">
      <alignment horizontal="left" vertical="center"/>
    </xf>
    <xf numFmtId="2" fontId="9" fillId="0" borderId="14" xfId="1" applyNumberFormat="1" applyFont="1" applyFill="1" applyBorder="1" applyAlignment="1" applyProtection="1">
      <alignment horizontal="right" vertical="center" wrapText="1"/>
    </xf>
    <xf numFmtId="2" fontId="6" fillId="0" borderId="14" xfId="1" applyNumberFormat="1" applyFont="1" applyFill="1" applyBorder="1" applyAlignment="1" applyProtection="1">
      <alignment horizontal="right" vertical="center" wrapText="1"/>
    </xf>
    <xf numFmtId="165" fontId="6" fillId="0" borderId="14" xfId="1" applyNumberFormat="1" applyFont="1" applyFill="1" applyBorder="1" applyAlignment="1" applyProtection="1">
      <alignment horizontal="right" vertical="center" wrapText="1"/>
    </xf>
    <xf numFmtId="0" fontId="9" fillId="0" borderId="18" xfId="0" applyFont="1" applyBorder="1" applyAlignment="1" applyProtection="1">
      <alignment horizontal="left" vertical="center" wrapText="1"/>
    </xf>
    <xf numFmtId="0" fontId="6" fillId="0" borderId="19" xfId="0" applyFont="1" applyBorder="1" applyAlignment="1" applyProtection="1">
      <alignment horizontal="left" vertical="center" wrapText="1"/>
    </xf>
    <xf numFmtId="43" fontId="6" fillId="0" borderId="20" xfId="1" applyNumberFormat="1" applyFont="1" applyFill="1" applyBorder="1" applyAlignment="1" applyProtection="1">
      <alignment horizontal="right" vertical="center" wrapText="1"/>
    </xf>
    <xf numFmtId="43" fontId="6" fillId="0" borderId="21" xfId="1" applyNumberFormat="1" applyFont="1" applyFill="1" applyBorder="1" applyAlignment="1" applyProtection="1">
      <alignment horizontal="right" vertical="center" wrapText="1"/>
    </xf>
    <xf numFmtId="0" fontId="9" fillId="0" borderId="15" xfId="0" applyFont="1" applyFill="1" applyBorder="1" applyAlignment="1" applyProtection="1">
      <alignment horizontal="left" vertical="center" wrapText="1"/>
    </xf>
    <xf numFmtId="43" fontId="0" fillId="0" borderId="0" xfId="0" applyNumberFormat="1" applyFill="1"/>
    <xf numFmtId="0" fontId="6" fillId="0" borderId="11" xfId="0" applyFont="1" applyBorder="1" applyAlignment="1" applyProtection="1">
      <alignment horizontal="left" vertical="center" wrapText="1"/>
    </xf>
    <xf numFmtId="43" fontId="6" fillId="0" borderId="12" xfId="0" applyNumberFormat="1" applyFont="1" applyBorder="1" applyAlignment="1" applyProtection="1">
      <alignment horizontal="left" vertical="center" wrapText="1"/>
    </xf>
    <xf numFmtId="43" fontId="6" fillId="0" borderId="13" xfId="0" applyNumberFormat="1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164" fontId="9" fillId="0" borderId="0" xfId="1" applyFont="1" applyFill="1" applyBorder="1" applyAlignment="1" applyProtection="1">
      <alignment horizontal="right" vertical="center" wrapText="1"/>
    </xf>
    <xf numFmtId="0" fontId="9" fillId="0" borderId="23" xfId="0" applyFont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4" fontId="0" fillId="0" borderId="0" xfId="0" applyNumberFormat="1" applyFill="1"/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18" xfId="0" applyFont="1" applyFill="1" applyBorder="1" applyAlignment="1" applyProtection="1">
      <alignment horizontal="left" vertical="center" wrapText="1"/>
    </xf>
    <xf numFmtId="0" fontId="9" fillId="0" borderId="18" xfId="0" applyFont="1" applyBorder="1" applyAlignment="1" applyProtection="1">
      <alignment vertical="center" wrapText="1"/>
    </xf>
    <xf numFmtId="43" fontId="6" fillId="0" borderId="24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/>
    <xf numFmtId="0" fontId="6" fillId="0" borderId="19" xfId="0" applyFont="1" applyFill="1" applyBorder="1" applyAlignment="1" applyProtection="1">
      <alignment horizontal="left" vertical="center" wrapText="1"/>
    </xf>
    <xf numFmtId="43" fontId="6" fillId="0" borderId="22" xfId="1" applyNumberFormat="1" applyFont="1" applyFill="1" applyBorder="1" applyAlignment="1" applyProtection="1">
      <alignment horizontal="right" vertical="center" wrapText="1"/>
    </xf>
    <xf numFmtId="43" fontId="10" fillId="0" borderId="0" xfId="0" applyNumberFormat="1" applyFont="1" applyFill="1"/>
    <xf numFmtId="0" fontId="6" fillId="0" borderId="15" xfId="0" applyFont="1" applyFill="1" applyBorder="1" applyAlignment="1" applyProtection="1">
      <alignment horizontal="left" vertical="center" wrapText="1"/>
    </xf>
    <xf numFmtId="43" fontId="11" fillId="0" borderId="24" xfId="1" applyNumberFormat="1" applyFont="1" applyFill="1" applyBorder="1" applyAlignment="1" applyProtection="1">
      <alignment horizontal="right" vertical="center" wrapText="1"/>
    </xf>
    <xf numFmtId="43" fontId="12" fillId="0" borderId="16" xfId="1" applyNumberFormat="1" applyFont="1" applyFill="1" applyBorder="1" applyAlignment="1" applyProtection="1">
      <alignment horizontal="right" vertical="center" wrapText="1"/>
    </xf>
    <xf numFmtId="0" fontId="13" fillId="0" borderId="15" xfId="0" applyFont="1" applyFill="1" applyBorder="1" applyAlignment="1" applyProtection="1">
      <alignment horizontal="left" vertical="center" wrapText="1"/>
    </xf>
    <xf numFmtId="43" fontId="10" fillId="0" borderId="16" xfId="1" applyNumberFormat="1" applyFont="1" applyFill="1" applyBorder="1" applyAlignment="1" applyProtection="1">
      <alignment horizontal="right" vertical="center" wrapText="1"/>
    </xf>
    <xf numFmtId="43" fontId="14" fillId="0" borderId="16" xfId="1" applyNumberFormat="1" applyFont="1" applyFill="1" applyBorder="1" applyAlignment="1" applyProtection="1">
      <alignment horizontal="right" vertical="center" wrapText="1"/>
    </xf>
    <xf numFmtId="43" fontId="14" fillId="0" borderId="17" xfId="1" applyNumberFormat="1" applyFont="1" applyFill="1" applyBorder="1" applyAlignment="1" applyProtection="1">
      <alignment horizontal="right" vertical="center" wrapText="1"/>
    </xf>
    <xf numFmtId="44" fontId="0" fillId="0" borderId="0" xfId="0" applyNumberFormat="1" applyFill="1"/>
    <xf numFmtId="0" fontId="6" fillId="0" borderId="28" xfId="0" applyFont="1" applyBorder="1" applyAlignment="1" applyProtection="1">
      <alignment horizontal="left" vertical="center" wrapText="1"/>
    </xf>
    <xf numFmtId="43" fontId="6" fillId="0" borderId="29" xfId="1" applyNumberFormat="1" applyFont="1" applyFill="1" applyBorder="1" applyAlignment="1" applyProtection="1">
      <alignment horizontal="right" vertical="center" wrapText="1"/>
    </xf>
    <xf numFmtId="43" fontId="6" fillId="0" borderId="30" xfId="1" applyNumberFormat="1" applyFont="1" applyFill="1" applyBorder="1" applyAlignment="1" applyProtection="1">
      <alignment horizontal="right" vertical="center" wrapText="1"/>
    </xf>
    <xf numFmtId="0" fontId="10" fillId="0" borderId="0" xfId="0" applyFont="1"/>
    <xf numFmtId="0" fontId="6" fillId="0" borderId="0" xfId="0" applyFont="1" applyBorder="1" applyAlignment="1" applyProtection="1">
      <alignment horizontal="left" vertical="center" wrapText="1"/>
    </xf>
    <xf numFmtId="43" fontId="6" fillId="0" borderId="0" xfId="1" applyNumberFormat="1" applyFont="1" applyFill="1" applyBorder="1" applyAlignment="1" applyProtection="1">
      <alignment horizontal="right" vertical="center" wrapText="1"/>
    </xf>
    <xf numFmtId="0" fontId="6" fillId="0" borderId="28" xfId="0" applyFont="1" applyFill="1" applyBorder="1" applyAlignment="1" applyProtection="1">
      <alignment horizontal="left" vertical="center" wrapText="1"/>
    </xf>
    <xf numFmtId="43" fontId="11" fillId="0" borderId="29" xfId="1" applyNumberFormat="1" applyFont="1" applyFill="1" applyBorder="1" applyAlignment="1" applyProtection="1">
      <alignment horizontal="right" vertical="center" wrapText="1"/>
    </xf>
    <xf numFmtId="43" fontId="11" fillId="0" borderId="3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top" wrapText="1"/>
    </xf>
    <xf numFmtId="43" fontId="7" fillId="0" borderId="0" xfId="0" applyNumberFormat="1" applyFont="1" applyFill="1" applyBorder="1" applyAlignment="1" applyProtection="1">
      <alignment horizontal="left" vertical="top" wrapText="1"/>
    </xf>
    <xf numFmtId="0" fontId="6" fillId="0" borderId="16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164" fontId="0" fillId="0" borderId="0" xfId="1" applyFont="1" applyFill="1"/>
    <xf numFmtId="0" fontId="6" fillId="0" borderId="15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8" fillId="0" borderId="25" xfId="0" applyFont="1" applyFill="1" applyBorder="1" applyAlignment="1" applyProtection="1">
      <alignment horizontal="left" vertical="center" wrapText="1"/>
    </xf>
    <xf numFmtId="0" fontId="8" fillId="0" borderId="26" xfId="0" applyFont="1" applyFill="1" applyBorder="1" applyAlignment="1" applyProtection="1">
      <alignment horizontal="left" vertical="center" wrapText="1"/>
    </xf>
    <xf numFmtId="0" fontId="8" fillId="0" borderId="27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161925</xdr:rowOff>
    </xdr:from>
    <xdr:to>
      <xdr:col>6</xdr:col>
      <xdr:colOff>381000</xdr:colOff>
      <xdr:row>5</xdr:row>
      <xdr:rowOff>104775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161925"/>
          <a:ext cx="1066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496128</xdr:colOff>
      <xdr:row>0</xdr:row>
      <xdr:rowOff>94836</xdr:rowOff>
    </xdr:from>
    <xdr:to>
      <xdr:col>0</xdr:col>
      <xdr:colOff>1191453</xdr:colOff>
      <xdr:row>5</xdr:row>
      <xdr:rowOff>94836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28" y="94836"/>
          <a:ext cx="695325" cy="919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zoomScale="115" zoomScaleNormal="115" workbookViewId="0">
      <selection activeCell="B25" sqref="B25"/>
    </sheetView>
  </sheetViews>
  <sheetFormatPr baseColWidth="10" defaultColWidth="9.140625" defaultRowHeight="12.75"/>
  <cols>
    <col min="1" max="1" width="55.7109375" customWidth="1"/>
    <col min="2" max="3" width="20.7109375" style="3" customWidth="1"/>
    <col min="4" max="4" width="3.7109375" style="3" customWidth="1"/>
    <col min="5" max="5" width="60.7109375" customWidth="1"/>
    <col min="6" max="7" width="20.7109375" style="3" customWidth="1"/>
    <col min="8" max="8" width="16.5703125" style="3" bestFit="1" customWidth="1"/>
  </cols>
  <sheetData>
    <row r="1" spans="1:8" s="2" customFormat="1" ht="15">
      <c r="A1" s="89" t="s">
        <v>0</v>
      </c>
      <c r="B1" s="89"/>
      <c r="C1" s="89"/>
      <c r="D1" s="89"/>
      <c r="E1" s="89"/>
      <c r="F1" s="89"/>
      <c r="G1" s="89"/>
      <c r="H1" s="1"/>
    </row>
    <row r="2" spans="1:8" s="2" customFormat="1" ht="14.25">
      <c r="A2" s="90" t="s">
        <v>1</v>
      </c>
      <c r="B2" s="90"/>
      <c r="C2" s="90"/>
      <c r="D2" s="90"/>
      <c r="E2" s="90"/>
      <c r="F2" s="90"/>
      <c r="G2" s="90"/>
      <c r="H2" s="1"/>
    </row>
    <row r="3" spans="1:8" s="2" customFormat="1" ht="14.25">
      <c r="A3" s="90" t="s">
        <v>2</v>
      </c>
      <c r="B3" s="90"/>
      <c r="C3" s="90"/>
      <c r="D3" s="90"/>
      <c r="E3" s="90"/>
      <c r="F3" s="90"/>
      <c r="G3" s="90"/>
      <c r="H3" s="1"/>
    </row>
    <row r="4" spans="1:8" s="2" customFormat="1" ht="14.25">
      <c r="A4" s="90" t="s">
        <v>3</v>
      </c>
      <c r="B4" s="90"/>
      <c r="C4" s="90"/>
      <c r="D4" s="90"/>
      <c r="E4" s="90"/>
      <c r="F4" s="90"/>
      <c r="G4" s="90"/>
      <c r="H4" s="1"/>
    </row>
    <row r="5" spans="1:8" s="2" customFormat="1" ht="14.25">
      <c r="A5" s="88" t="s">
        <v>106</v>
      </c>
      <c r="B5" s="88"/>
      <c r="C5" s="88"/>
      <c r="D5" s="88"/>
      <c r="E5" s="88"/>
      <c r="F5" s="88"/>
      <c r="G5" s="88"/>
      <c r="H5" s="1"/>
    </row>
    <row r="6" spans="1:8" s="2" customFormat="1" ht="14.25">
      <c r="A6" s="88" t="s">
        <v>4</v>
      </c>
      <c r="B6" s="88"/>
      <c r="C6" s="88"/>
      <c r="D6" s="88"/>
      <c r="E6" s="88"/>
      <c r="F6" s="88"/>
      <c r="G6" s="88"/>
      <c r="H6" s="1"/>
    </row>
    <row r="7" spans="1:8" ht="6" customHeight="1" thickBot="1">
      <c r="A7" s="83"/>
      <c r="B7" s="83"/>
      <c r="C7" s="83"/>
      <c r="D7" s="83"/>
      <c r="E7" s="83"/>
      <c r="F7" s="83"/>
      <c r="G7" s="83"/>
    </row>
    <row r="8" spans="1:8" ht="15" customHeight="1">
      <c r="A8" s="84" t="s">
        <v>5</v>
      </c>
      <c r="B8" s="86" t="s">
        <v>109</v>
      </c>
      <c r="C8" s="86" t="s">
        <v>6</v>
      </c>
      <c r="D8" s="4"/>
      <c r="E8" s="84" t="s">
        <v>5</v>
      </c>
      <c r="F8" s="86" t="s">
        <v>109</v>
      </c>
      <c r="G8" s="86" t="s">
        <v>6</v>
      </c>
    </row>
    <row r="9" spans="1:8" ht="15" customHeight="1" thickBot="1">
      <c r="A9" s="85"/>
      <c r="B9" s="87"/>
      <c r="C9" s="87"/>
      <c r="D9" s="4"/>
      <c r="E9" s="85"/>
      <c r="F9" s="87"/>
      <c r="G9" s="87"/>
    </row>
    <row r="10" spans="1:8" ht="13.5" thickBot="1">
      <c r="A10" s="65" t="s">
        <v>105</v>
      </c>
      <c r="B10" s="66"/>
      <c r="C10" s="67"/>
      <c r="D10" s="4"/>
      <c r="E10" s="68" t="s">
        <v>7</v>
      </c>
      <c r="F10" s="69"/>
      <c r="G10" s="70"/>
    </row>
    <row r="11" spans="1:8" ht="13.5" thickBot="1">
      <c r="A11" s="71" t="s">
        <v>8</v>
      </c>
      <c r="B11" s="72"/>
      <c r="C11" s="73"/>
      <c r="D11" s="4"/>
      <c r="E11" s="74" t="s">
        <v>9</v>
      </c>
      <c r="F11" s="75"/>
      <c r="G11" s="76"/>
    </row>
    <row r="12" spans="1:8" ht="13.5" thickBot="1">
      <c r="A12" s="5" t="s">
        <v>10</v>
      </c>
      <c r="B12" s="6">
        <f>SUM(B13:B16)</f>
        <v>186721102.44000003</v>
      </c>
      <c r="C12" s="7">
        <f>SUM(C13:C16)</f>
        <v>164395453.80000001</v>
      </c>
      <c r="D12" s="4"/>
      <c r="E12" s="8" t="s">
        <v>11</v>
      </c>
      <c r="F12" s="9">
        <f>SUM(F13:F19)</f>
        <v>444357229.85999995</v>
      </c>
      <c r="G12" s="10">
        <f>SUM(G13:G19)</f>
        <v>657221244.14999998</v>
      </c>
    </row>
    <row r="13" spans="1:8" ht="13.5" thickBot="1">
      <c r="A13" s="8" t="s">
        <v>12</v>
      </c>
      <c r="B13" s="11">
        <v>50005.75</v>
      </c>
      <c r="C13" s="11">
        <v>0</v>
      </c>
      <c r="D13" s="4"/>
      <c r="E13" s="8" t="s">
        <v>13</v>
      </c>
      <c r="F13" s="12">
        <v>74085100.959999993</v>
      </c>
      <c r="G13" s="12">
        <v>131831253.61</v>
      </c>
    </row>
    <row r="14" spans="1:8" ht="13.5" thickBot="1">
      <c r="A14" s="8" t="s">
        <v>14</v>
      </c>
      <c r="B14" s="13">
        <v>185244216.68000001</v>
      </c>
      <c r="C14" s="13">
        <v>144815738.49000001</v>
      </c>
      <c r="D14" s="4"/>
      <c r="E14" s="8" t="s">
        <v>15</v>
      </c>
      <c r="F14" s="12">
        <v>188441880.22999999</v>
      </c>
      <c r="G14" s="12">
        <v>253031904.59999999</v>
      </c>
    </row>
    <row r="15" spans="1:8" ht="13.5" thickBot="1">
      <c r="A15" s="8" t="s">
        <v>16</v>
      </c>
      <c r="B15" s="13">
        <v>1306029.21</v>
      </c>
      <c r="C15" s="13">
        <v>19458864.510000002</v>
      </c>
      <c r="D15" s="4"/>
      <c r="E15" s="8" t="s">
        <v>17</v>
      </c>
      <c r="F15" s="12">
        <v>5713334.4199999999</v>
      </c>
      <c r="G15" s="12">
        <v>3907906.12</v>
      </c>
    </row>
    <row r="16" spans="1:8" ht="13.5" thickBot="1">
      <c r="A16" s="8" t="s">
        <v>18</v>
      </c>
      <c r="B16" s="13">
        <v>120850.8</v>
      </c>
      <c r="C16" s="13">
        <v>120850.8</v>
      </c>
      <c r="D16" s="4"/>
      <c r="E16" s="8" t="s">
        <v>19</v>
      </c>
      <c r="F16" s="12">
        <v>3461633.7</v>
      </c>
      <c r="G16" s="12">
        <v>30048245.699999999</v>
      </c>
    </row>
    <row r="17" spans="1:7" ht="13.5" thickBot="1">
      <c r="A17" s="8" t="s">
        <v>20</v>
      </c>
      <c r="B17" s="6">
        <f>SUM(B18:B22)</f>
        <v>168848743.40000001</v>
      </c>
      <c r="C17" s="10">
        <f>SUM(C18:C22)</f>
        <v>168593952.25</v>
      </c>
      <c r="D17" s="4"/>
      <c r="E17" s="14" t="s">
        <v>21</v>
      </c>
      <c r="F17" s="12">
        <v>339.59</v>
      </c>
      <c r="G17" s="12">
        <v>1010705.86</v>
      </c>
    </row>
    <row r="18" spans="1:7" ht="13.5" customHeight="1" thickBot="1">
      <c r="A18" s="8" t="s">
        <v>22</v>
      </c>
      <c r="B18" s="13">
        <v>2436225.2999999998</v>
      </c>
      <c r="C18" s="13">
        <v>2436225.2999999998</v>
      </c>
      <c r="D18" s="4"/>
      <c r="E18" s="8" t="s">
        <v>23</v>
      </c>
      <c r="F18" s="12">
        <v>67936917.409999996</v>
      </c>
      <c r="G18" s="12">
        <v>76709357.5</v>
      </c>
    </row>
    <row r="19" spans="1:7" ht="13.5" thickBot="1">
      <c r="A19" s="8" t="s">
        <v>24</v>
      </c>
      <c r="B19" s="13">
        <v>160828305.16</v>
      </c>
      <c r="C19" s="13">
        <v>160575833.84999999</v>
      </c>
      <c r="D19" s="4"/>
      <c r="E19" s="8" t="s">
        <v>25</v>
      </c>
      <c r="F19" s="12">
        <v>104718023.55</v>
      </c>
      <c r="G19" s="12">
        <v>160681870.75999999</v>
      </c>
    </row>
    <row r="20" spans="1:7" ht="13.5" thickBot="1">
      <c r="A20" s="8" t="s">
        <v>26</v>
      </c>
      <c r="B20" s="13">
        <v>30000</v>
      </c>
      <c r="C20" s="13">
        <v>30000</v>
      </c>
      <c r="D20" s="4"/>
      <c r="E20" s="8" t="s">
        <v>27</v>
      </c>
      <c r="F20" s="9">
        <f>SUM(F21)</f>
        <v>2955414.27</v>
      </c>
      <c r="G20" s="10">
        <f>SUM(G21)</f>
        <v>2955414.27</v>
      </c>
    </row>
    <row r="21" spans="1:7" ht="13.5" thickBot="1">
      <c r="A21" s="8" t="s">
        <v>28</v>
      </c>
      <c r="B21" s="13">
        <v>533854.64</v>
      </c>
      <c r="C21" s="13">
        <v>507043.14</v>
      </c>
      <c r="D21" s="4"/>
      <c r="E21" s="8" t="s">
        <v>29</v>
      </c>
      <c r="F21" s="12">
        <v>2955414.27</v>
      </c>
      <c r="G21" s="12">
        <v>2955414.27</v>
      </c>
    </row>
    <row r="22" spans="1:7" ht="13.5" thickBot="1">
      <c r="A22" s="8" t="s">
        <v>30</v>
      </c>
      <c r="B22" s="13">
        <v>5020358.3</v>
      </c>
      <c r="C22" s="13">
        <v>5044849.96</v>
      </c>
      <c r="D22" s="4"/>
      <c r="E22" s="8" t="s">
        <v>31</v>
      </c>
      <c r="F22" s="9">
        <f>SUM(F23)</f>
        <v>38588099.159999996</v>
      </c>
      <c r="G22" s="10">
        <f>SUM(G23)</f>
        <v>83757514.280000001</v>
      </c>
    </row>
    <row r="23" spans="1:7" ht="13.5" thickBot="1">
      <c r="A23" s="8" t="s">
        <v>32</v>
      </c>
      <c r="B23" s="6">
        <f>SUM(B24:B26)</f>
        <v>9612268.879999999</v>
      </c>
      <c r="C23" s="10">
        <f>SUM(C24:C26)</f>
        <v>7528486.2000000002</v>
      </c>
      <c r="D23" s="4"/>
      <c r="E23" s="8" t="s">
        <v>33</v>
      </c>
      <c r="F23" s="12">
        <v>38588099.159999996</v>
      </c>
      <c r="G23" s="12">
        <v>83757514.280000001</v>
      </c>
    </row>
    <row r="24" spans="1:7" ht="13.5" thickBot="1">
      <c r="A24" s="8" t="s">
        <v>34</v>
      </c>
      <c r="B24" s="13">
        <v>3943675.25</v>
      </c>
      <c r="C24" s="13">
        <v>1605999.2</v>
      </c>
      <c r="D24" s="4"/>
      <c r="E24" s="63" t="s">
        <v>108</v>
      </c>
      <c r="F24" s="17">
        <f>SUM(F25)</f>
        <v>18532.8</v>
      </c>
      <c r="G24" s="17">
        <v>0</v>
      </c>
    </row>
    <row r="25" spans="1:7" ht="13.5" thickBot="1">
      <c r="A25" s="8" t="s">
        <v>36</v>
      </c>
      <c r="B25" s="11">
        <v>0</v>
      </c>
      <c r="C25" s="11">
        <v>0</v>
      </c>
      <c r="D25" s="4"/>
      <c r="E25" s="8" t="s">
        <v>107</v>
      </c>
      <c r="F25" s="11">
        <v>18532.8</v>
      </c>
      <c r="G25" s="11">
        <v>0</v>
      </c>
    </row>
    <row r="26" spans="1:7" ht="18.75" thickBot="1">
      <c r="A26" s="8" t="s">
        <v>38</v>
      </c>
      <c r="B26" s="13">
        <v>5668593.6299999999</v>
      </c>
      <c r="C26" s="13">
        <v>5922487</v>
      </c>
      <c r="D26" s="4"/>
      <c r="E26" s="8" t="s">
        <v>35</v>
      </c>
      <c r="F26" s="9">
        <f>SUM(F27)</f>
        <v>141138.06</v>
      </c>
      <c r="G26" s="10">
        <f>SUM(G27)</f>
        <v>141138.06</v>
      </c>
    </row>
    <row r="27" spans="1:7" ht="13.5" thickBot="1">
      <c r="A27" s="8" t="s">
        <v>40</v>
      </c>
      <c r="B27" s="16">
        <f>SUM(B28)</f>
        <v>0</v>
      </c>
      <c r="C27" s="17">
        <f>SUM(C28)</f>
        <v>922.2</v>
      </c>
      <c r="D27" s="4"/>
      <c r="E27" s="8" t="s">
        <v>37</v>
      </c>
      <c r="F27" s="12">
        <v>141138.06</v>
      </c>
      <c r="G27" s="12">
        <v>141138.06</v>
      </c>
    </row>
    <row r="28" spans="1:7" ht="13.5" thickBot="1">
      <c r="A28" s="8" t="s">
        <v>42</v>
      </c>
      <c r="B28" s="15">
        <v>0</v>
      </c>
      <c r="C28" s="13">
        <v>922.2</v>
      </c>
      <c r="D28" s="4"/>
      <c r="E28" s="8" t="s">
        <v>39</v>
      </c>
      <c r="F28" s="9">
        <f>SUM(F29:F31)</f>
        <v>158110276.71000001</v>
      </c>
      <c r="G28" s="10">
        <f>SUM(G29:G31)</f>
        <v>161969063.06</v>
      </c>
    </row>
    <row r="29" spans="1:7" ht="13.5" thickBot="1">
      <c r="A29" s="8" t="s">
        <v>44</v>
      </c>
      <c r="B29" s="6">
        <f>SUM(B30)</f>
        <v>1092304.27</v>
      </c>
      <c r="C29" s="10">
        <f>SUM(C30)</f>
        <v>1092304.27</v>
      </c>
      <c r="D29" s="4"/>
      <c r="E29" s="8" t="s">
        <v>41</v>
      </c>
      <c r="F29" s="12">
        <v>16637250.880000001</v>
      </c>
      <c r="G29" s="12">
        <v>10970598.939999999</v>
      </c>
    </row>
    <row r="30" spans="1:7" ht="13.5" thickBot="1">
      <c r="A30" s="18" t="s">
        <v>46</v>
      </c>
      <c r="B30" s="13">
        <v>1092304.27</v>
      </c>
      <c r="C30" s="13">
        <v>1092304.27</v>
      </c>
      <c r="D30" s="4"/>
      <c r="E30" s="18" t="s">
        <v>43</v>
      </c>
      <c r="F30" s="12">
        <v>25748868</v>
      </c>
      <c r="G30" s="12">
        <v>25748868</v>
      </c>
    </row>
    <row r="31" spans="1:7" ht="13.5" thickBot="1">
      <c r="A31" s="19" t="s">
        <v>47</v>
      </c>
      <c r="B31" s="20">
        <f>B12+B17+B23+B27+B29</f>
        <v>366274418.99000001</v>
      </c>
      <c r="C31" s="21">
        <f>C12+C17+C23+C27+C29</f>
        <v>341611118.71999997</v>
      </c>
      <c r="D31" s="4"/>
      <c r="E31" s="18" t="s">
        <v>45</v>
      </c>
      <c r="F31" s="12">
        <v>115724157.83</v>
      </c>
      <c r="G31" s="12">
        <v>125249596.12</v>
      </c>
    </row>
    <row r="32" spans="1:7" ht="13.5" thickBot="1">
      <c r="B32" s="23"/>
      <c r="C32" s="23"/>
      <c r="D32" s="4"/>
      <c r="E32" s="19" t="s">
        <v>48</v>
      </c>
      <c r="F32" s="9">
        <f>F12+F20+F22+F26+F28+F24</f>
        <v>644170690.8599999</v>
      </c>
      <c r="G32" s="9">
        <f>G12+G20+G22+G26+G28+G24</f>
        <v>906044373.81999993</v>
      </c>
    </row>
    <row r="33" spans="1:8" ht="13.5" thickBot="1">
      <c r="A33" s="24" t="s">
        <v>49</v>
      </c>
      <c r="B33" s="25"/>
      <c r="C33" s="26"/>
      <c r="D33" s="4"/>
      <c r="E33" s="27"/>
      <c r="F33" s="28"/>
      <c r="G33" s="28"/>
    </row>
    <row r="34" spans="1:8" ht="13.5" thickBot="1">
      <c r="A34" s="29" t="s">
        <v>50</v>
      </c>
      <c r="B34" s="6">
        <f>SUM(B35:B36)</f>
        <v>36805146.359999999</v>
      </c>
      <c r="C34" s="7">
        <f>SUM(C36)</f>
        <v>13752368.779999999</v>
      </c>
      <c r="D34" s="30"/>
      <c r="E34" s="77" t="s">
        <v>51</v>
      </c>
      <c r="F34" s="78"/>
      <c r="G34" s="79"/>
      <c r="H34" s="31"/>
    </row>
    <row r="35" spans="1:8" ht="13.5" thickBot="1">
      <c r="A35" s="8" t="s">
        <v>52</v>
      </c>
      <c r="B35" s="13">
        <v>20524331.800000001</v>
      </c>
      <c r="C35" s="7">
        <v>0</v>
      </c>
      <c r="D35" s="30"/>
      <c r="E35" s="32" t="s">
        <v>53</v>
      </c>
      <c r="F35" s="6">
        <f>SUM(F36)</f>
        <v>1984243.22</v>
      </c>
      <c r="G35" s="7">
        <f>SUM(G36)</f>
        <v>1984243.22</v>
      </c>
      <c r="H35" s="31"/>
    </row>
    <row r="36" spans="1:8" ht="13.5" thickBot="1">
      <c r="A36" s="8" t="s">
        <v>54</v>
      </c>
      <c r="B36" s="13">
        <v>16280814.560000001</v>
      </c>
      <c r="C36" s="13">
        <v>13752368.779999999</v>
      </c>
      <c r="D36" s="30"/>
      <c r="E36" s="33" t="s">
        <v>55</v>
      </c>
      <c r="F36" s="13">
        <v>1984243.22</v>
      </c>
      <c r="G36" s="13">
        <v>1984243.22</v>
      </c>
      <c r="H36" s="31"/>
    </row>
    <row r="37" spans="1:8" ht="13.5" thickBot="1">
      <c r="A37" s="34" t="s">
        <v>56</v>
      </c>
      <c r="B37" s="6">
        <f>SUM(B38)</f>
        <v>21668991.32</v>
      </c>
      <c r="C37" s="10">
        <f>SUM(C38)</f>
        <v>21668991.32</v>
      </c>
      <c r="D37" s="30"/>
      <c r="E37" s="33" t="s">
        <v>57</v>
      </c>
      <c r="F37" s="6">
        <f>SUM(F38)</f>
        <v>138947181.09</v>
      </c>
      <c r="G37" s="35">
        <f>SUM(G38)</f>
        <v>138947181.09</v>
      </c>
    </row>
    <row r="38" spans="1:8" ht="13.5" thickBot="1">
      <c r="A38" s="8" t="s">
        <v>58</v>
      </c>
      <c r="B38" s="13">
        <v>21668991.32</v>
      </c>
      <c r="C38" s="13">
        <v>21668991.32</v>
      </c>
      <c r="D38" s="36"/>
      <c r="E38" s="33" t="s">
        <v>59</v>
      </c>
      <c r="F38" s="13">
        <v>138947181.09</v>
      </c>
      <c r="G38" s="13">
        <v>138947181.09</v>
      </c>
    </row>
    <row r="39" spans="1:8" ht="13.5" thickBot="1">
      <c r="A39" s="8" t="s">
        <v>60</v>
      </c>
      <c r="B39" s="6">
        <f>SUM(B40:B44)</f>
        <v>808459708.31000006</v>
      </c>
      <c r="C39" s="10">
        <f>SUM(C40:C44)</f>
        <v>793008152.33000004</v>
      </c>
      <c r="D39" s="36"/>
      <c r="E39" s="37" t="s">
        <v>61</v>
      </c>
      <c r="F39" s="38">
        <f>+F37+F35</f>
        <v>140931424.31</v>
      </c>
      <c r="G39" s="21">
        <f>+G37+G35</f>
        <v>140931424.31</v>
      </c>
    </row>
    <row r="40" spans="1:8" ht="13.5" thickBot="1">
      <c r="A40" s="8" t="s">
        <v>62</v>
      </c>
      <c r="B40" s="13">
        <v>81897175.340000004</v>
      </c>
      <c r="C40" s="13">
        <v>81897175.340000004</v>
      </c>
      <c r="D40" s="36"/>
      <c r="E40" s="36"/>
      <c r="F40" s="36"/>
      <c r="G40" s="39"/>
    </row>
    <row r="41" spans="1:8" ht="13.5" thickBot="1">
      <c r="A41" s="8" t="s">
        <v>63</v>
      </c>
      <c r="B41" s="13">
        <v>681097440</v>
      </c>
      <c r="C41" s="13">
        <v>681097440</v>
      </c>
      <c r="D41" s="36"/>
      <c r="E41" s="37" t="s">
        <v>64</v>
      </c>
      <c r="F41" s="38">
        <f>+F32+F39</f>
        <v>785102115.16999984</v>
      </c>
      <c r="G41" s="38">
        <f>+G32+G39</f>
        <v>1046975798.1299999</v>
      </c>
    </row>
    <row r="42" spans="1:8" ht="13.5" thickBot="1">
      <c r="A42" s="8" t="s">
        <v>65</v>
      </c>
      <c r="B42" s="13">
        <v>9853428.1400000006</v>
      </c>
      <c r="C42" s="13">
        <v>9853428.1400000006</v>
      </c>
      <c r="D42" s="36"/>
      <c r="E42" s="36"/>
      <c r="F42" s="36"/>
      <c r="G42" s="36"/>
    </row>
    <row r="43" spans="1:8" ht="13.5" thickBot="1">
      <c r="A43" s="8" t="s">
        <v>66</v>
      </c>
      <c r="B43" s="13">
        <v>26620664.829999998</v>
      </c>
      <c r="C43" s="13">
        <v>11169108.85</v>
      </c>
      <c r="D43" s="36"/>
      <c r="E43" s="80" t="s">
        <v>67</v>
      </c>
      <c r="F43" s="81"/>
      <c r="G43" s="82"/>
    </row>
    <row r="44" spans="1:8" ht="13.5" thickBot="1">
      <c r="A44" s="8" t="s">
        <v>69</v>
      </c>
      <c r="B44" s="13">
        <v>8991000</v>
      </c>
      <c r="C44" s="13">
        <v>8991000</v>
      </c>
      <c r="D44" s="36"/>
      <c r="E44" s="40" t="s">
        <v>68</v>
      </c>
      <c r="F44" s="9">
        <f>+F45+F48</f>
        <v>47515553.82</v>
      </c>
      <c r="G44" s="10">
        <f>+G45+G48</f>
        <v>47515553.82</v>
      </c>
    </row>
    <row r="45" spans="1:8" ht="13.5" thickBot="1">
      <c r="A45" s="8" t="s">
        <v>71</v>
      </c>
      <c r="B45" s="6">
        <f>SUM(B46:B52)</f>
        <v>231351962.88999999</v>
      </c>
      <c r="C45" s="10">
        <f>SUM(C46:C52)</f>
        <v>231374490.71999997</v>
      </c>
      <c r="D45" s="36"/>
      <c r="E45" s="22" t="s">
        <v>70</v>
      </c>
      <c r="F45" s="6">
        <f>SUM(F46:F47)</f>
        <v>9040466.9199999999</v>
      </c>
      <c r="G45" s="10">
        <f>SUM(G46:G47)</f>
        <v>9040466.9199999999</v>
      </c>
    </row>
    <row r="46" spans="1:8" ht="13.5" thickBot="1">
      <c r="A46" s="8" t="s">
        <v>73</v>
      </c>
      <c r="B46" s="13">
        <v>24057275.510000002</v>
      </c>
      <c r="C46" s="13">
        <v>24021803.34</v>
      </c>
      <c r="D46" s="36"/>
      <c r="E46" s="22" t="s">
        <v>72</v>
      </c>
      <c r="F46" s="13">
        <v>7387872.4699999997</v>
      </c>
      <c r="G46" s="13">
        <v>7387872.4699999997</v>
      </c>
    </row>
    <row r="47" spans="1:8" ht="13.5" thickBot="1">
      <c r="A47" s="8" t="s">
        <v>75</v>
      </c>
      <c r="B47" s="13">
        <v>3719429.62</v>
      </c>
      <c r="C47" s="13">
        <v>3719429.62</v>
      </c>
      <c r="D47" s="36"/>
      <c r="E47" s="22" t="s">
        <v>74</v>
      </c>
      <c r="F47" s="13">
        <v>1652594.45</v>
      </c>
      <c r="G47" s="13">
        <v>1652594.45</v>
      </c>
    </row>
    <row r="48" spans="1:8" ht="13.5" thickBot="1">
      <c r="A48" s="8" t="s">
        <v>77</v>
      </c>
      <c r="B48" s="13">
        <v>81446.490000000005</v>
      </c>
      <c r="C48" s="13">
        <v>81446.490000000005</v>
      </c>
      <c r="D48" s="36"/>
      <c r="E48" s="22" t="s">
        <v>76</v>
      </c>
      <c r="F48" s="9">
        <f>SUM(F49:F52)</f>
        <v>38475086.899999999</v>
      </c>
      <c r="G48" s="35">
        <f>SUM(G49:G52)</f>
        <v>38475086.899999999</v>
      </c>
    </row>
    <row r="49" spans="1:8" ht="13.5" thickBot="1">
      <c r="A49" s="8" t="s">
        <v>79</v>
      </c>
      <c r="B49" s="13">
        <v>157473656.94999999</v>
      </c>
      <c r="C49" s="13">
        <v>157473656.94999999</v>
      </c>
      <c r="D49" s="36"/>
      <c r="E49" s="22" t="s">
        <v>78</v>
      </c>
      <c r="F49" s="13">
        <v>108195.31</v>
      </c>
      <c r="G49" s="13">
        <v>108195.31</v>
      </c>
    </row>
    <row r="50" spans="1:8" ht="13.5" thickBot="1">
      <c r="A50" s="8" t="s">
        <v>81</v>
      </c>
      <c r="B50" s="13">
        <v>9776761.2300000004</v>
      </c>
      <c r="C50" s="13">
        <v>9776761.2300000004</v>
      </c>
      <c r="D50" s="36"/>
      <c r="E50" s="22" t="s">
        <v>80</v>
      </c>
      <c r="F50" s="13">
        <v>1990878.63</v>
      </c>
      <c r="G50" s="13">
        <v>1990878.63</v>
      </c>
    </row>
    <row r="51" spans="1:8" ht="13.5" thickBot="1">
      <c r="A51" s="8" t="s">
        <v>83</v>
      </c>
      <c r="B51" s="13">
        <v>30692694.289999999</v>
      </c>
      <c r="C51" s="13">
        <v>30750694.289999999</v>
      </c>
      <c r="D51" s="36"/>
      <c r="E51" s="22" t="s">
        <v>82</v>
      </c>
      <c r="F51" s="13">
        <v>13752338.369999999</v>
      </c>
      <c r="G51" s="13">
        <v>13752338.369999999</v>
      </c>
    </row>
    <row r="52" spans="1:8" ht="13.5" thickBot="1">
      <c r="A52" s="8" t="s">
        <v>85</v>
      </c>
      <c r="B52" s="13">
        <v>5550698.7999999998</v>
      </c>
      <c r="C52" s="13">
        <v>5550698.7999999998</v>
      </c>
      <c r="D52" s="36"/>
      <c r="E52" s="22" t="s">
        <v>84</v>
      </c>
      <c r="F52" s="13">
        <v>22623674.59</v>
      </c>
      <c r="G52" s="13">
        <v>22623674.59</v>
      </c>
    </row>
    <row r="53" spans="1:8" ht="13.5" thickBot="1">
      <c r="A53" s="8" t="s">
        <v>87</v>
      </c>
      <c r="B53" s="9">
        <f>SUM(B54:B55)</f>
        <v>7387050.3799999999</v>
      </c>
      <c r="C53" s="10">
        <f>SUM(C54:C55)</f>
        <v>6611880.3799999999</v>
      </c>
      <c r="D53" s="36"/>
      <c r="E53" s="40" t="s">
        <v>86</v>
      </c>
      <c r="F53" s="9">
        <f>F54+F55+F58+F60</f>
        <v>441439302.23000008</v>
      </c>
      <c r="G53" s="41">
        <f>G54+G55+G58+G60</f>
        <v>121521152.92000008</v>
      </c>
    </row>
    <row r="54" spans="1:8" ht="13.5" thickBot="1">
      <c r="A54" s="8" t="s">
        <v>89</v>
      </c>
      <c r="B54" s="13">
        <v>2511912</v>
      </c>
      <c r="C54" s="13">
        <v>1815912</v>
      </c>
      <c r="D54" s="36"/>
      <c r="E54" s="22" t="s">
        <v>88</v>
      </c>
      <c r="F54" s="13">
        <v>209426316.36000001</v>
      </c>
      <c r="G54" s="42">
        <v>-50604859.93</v>
      </c>
    </row>
    <row r="55" spans="1:8" ht="13.5" thickBot="1">
      <c r="A55" s="8" t="s">
        <v>91</v>
      </c>
      <c r="B55" s="13">
        <v>4875138.38</v>
      </c>
      <c r="C55" s="13">
        <v>4795968.38</v>
      </c>
      <c r="D55" s="36"/>
      <c r="E55" s="43" t="s">
        <v>90</v>
      </c>
      <c r="F55" s="42">
        <v>-253702736.09</v>
      </c>
      <c r="G55" s="42">
        <v>-203097876.16</v>
      </c>
    </row>
    <row r="56" spans="1:8" ht="13.5" thickBot="1">
      <c r="A56" s="8" t="s">
        <v>93</v>
      </c>
      <c r="B56" s="45">
        <f>SUM(B57)</f>
        <v>-197890307.03</v>
      </c>
      <c r="C56" s="46">
        <f>SUM(C57)</f>
        <v>-192014497.38</v>
      </c>
      <c r="D56" s="36"/>
      <c r="E56" s="43" t="s">
        <v>92</v>
      </c>
      <c r="F56" s="44">
        <v>262354313.69999999</v>
      </c>
      <c r="G56" s="44">
        <v>312959173.63</v>
      </c>
    </row>
    <row r="57" spans="1:8" ht="13.5" thickBot="1">
      <c r="A57" s="8" t="s">
        <v>95</v>
      </c>
      <c r="B57" s="42">
        <v>-197890307.03</v>
      </c>
      <c r="C57" s="42">
        <v>-192014497.38</v>
      </c>
      <c r="D57" s="36"/>
      <c r="E57" s="22" t="s">
        <v>94</v>
      </c>
      <c r="F57" s="42">
        <v>-516057049.79000002</v>
      </c>
      <c r="G57" s="42">
        <v>-516057049.79000002</v>
      </c>
      <c r="H57" s="47"/>
    </row>
    <row r="58" spans="1:8" ht="13.5" thickBot="1">
      <c r="A58" s="48" t="s">
        <v>97</v>
      </c>
      <c r="B58" s="49">
        <f>B34+B37+B39+B45+B53+B56</f>
        <v>907782552.23000026</v>
      </c>
      <c r="C58" s="50">
        <f>C34+C37+C39+C45+C53+C56</f>
        <v>874401386.1500001</v>
      </c>
      <c r="D58" s="36"/>
      <c r="E58" s="22" t="s">
        <v>96</v>
      </c>
      <c r="F58" s="9">
        <f>SUM(F59)</f>
        <v>532905163.91000003</v>
      </c>
      <c r="G58" s="10">
        <f>SUM(G59)</f>
        <v>532905163.91000003</v>
      </c>
    </row>
    <row r="59" spans="1:8" ht="13.5" thickBot="1">
      <c r="B59" s="23"/>
      <c r="C59" s="23"/>
      <c r="D59" s="36"/>
      <c r="E59" s="22" t="s">
        <v>98</v>
      </c>
      <c r="F59" s="13">
        <v>532905163.91000003</v>
      </c>
      <c r="G59" s="13">
        <v>532905163.91000003</v>
      </c>
    </row>
    <row r="60" spans="1:8" ht="13.5" thickBot="1">
      <c r="A60" s="51"/>
      <c r="B60" s="39"/>
      <c r="C60" s="39"/>
      <c r="D60" s="36"/>
      <c r="E60" s="22" t="s">
        <v>99</v>
      </c>
      <c r="F60" s="45">
        <f>SUM(F61:F62)</f>
        <v>-47189441.950000003</v>
      </c>
      <c r="G60" s="46">
        <f>SUM(G61:G62)</f>
        <v>-157681274.89999998</v>
      </c>
    </row>
    <row r="61" spans="1:8" ht="13.5" thickBot="1">
      <c r="A61" s="51"/>
      <c r="B61" s="39"/>
      <c r="C61" s="39"/>
      <c r="D61" s="30"/>
      <c r="E61" s="22" t="s">
        <v>100</v>
      </c>
      <c r="F61" s="13">
        <v>114982927.48</v>
      </c>
      <c r="G61" s="13">
        <v>87967779.040000007</v>
      </c>
    </row>
    <row r="62" spans="1:8" ht="13.5" thickBot="1">
      <c r="A62" s="51"/>
      <c r="B62" s="39"/>
      <c r="C62" s="39"/>
      <c r="D62" s="36"/>
      <c r="E62" s="22" t="s">
        <v>101</v>
      </c>
      <c r="F62" s="42">
        <v>-162172369.43000001</v>
      </c>
      <c r="G62" s="42">
        <v>-245649053.94</v>
      </c>
    </row>
    <row r="63" spans="1:8" ht="13.5" thickBot="1">
      <c r="A63" s="52"/>
      <c r="B63" s="53"/>
      <c r="C63" s="53"/>
      <c r="D63" s="36"/>
      <c r="E63" s="54" t="s">
        <v>102</v>
      </c>
      <c r="F63" s="55">
        <f>+F44+F53</f>
        <v>488954856.05000007</v>
      </c>
      <c r="G63" s="56">
        <f>+G44+G53</f>
        <v>169036706.74000007</v>
      </c>
    </row>
    <row r="64" spans="1:8">
      <c r="A64" s="52"/>
      <c r="B64" s="53"/>
      <c r="C64" s="53"/>
      <c r="D64" s="36"/>
      <c r="E64" s="51"/>
      <c r="F64" s="39"/>
      <c r="G64" s="39"/>
    </row>
    <row r="65" spans="1:9" ht="13.5" thickBot="1">
      <c r="A65" s="57"/>
      <c r="B65" s="58"/>
      <c r="C65" s="58"/>
      <c r="D65" s="36"/>
      <c r="E65" s="51"/>
      <c r="F65" s="39"/>
      <c r="G65" s="39"/>
    </row>
    <row r="66" spans="1:9" ht="13.5" thickBot="1">
      <c r="A66" s="59" t="s">
        <v>103</v>
      </c>
      <c r="B66" s="9">
        <f>B31+B58</f>
        <v>1274056971.2200003</v>
      </c>
      <c r="C66" s="9">
        <f>C31+C58</f>
        <v>1216012504.8700001</v>
      </c>
      <c r="D66" s="36"/>
      <c r="E66" s="59" t="s">
        <v>104</v>
      </c>
      <c r="F66" s="9">
        <f>+F63+F41</f>
        <v>1274056971.2199998</v>
      </c>
      <c r="G66" s="9">
        <f>+G63+G41</f>
        <v>1216012504.8699999</v>
      </c>
      <c r="H66" s="23"/>
      <c r="I66" s="23"/>
    </row>
    <row r="67" spans="1:9">
      <c r="A67" s="60"/>
      <c r="B67" s="61"/>
      <c r="C67" s="61"/>
    </row>
    <row r="68" spans="1:9">
      <c r="A68" s="60"/>
      <c r="B68" s="61"/>
      <c r="C68" s="61"/>
    </row>
    <row r="69" spans="1:9">
      <c r="C69" s="23"/>
      <c r="E69" s="23"/>
      <c r="G69" s="23"/>
    </row>
    <row r="70" spans="1:9">
      <c r="A70" s="64"/>
      <c r="B70" s="64"/>
      <c r="C70" s="64"/>
    </row>
    <row r="71" spans="1:9">
      <c r="B71" s="47"/>
      <c r="C71" s="47"/>
    </row>
    <row r="72" spans="1:9">
      <c r="B72" s="47"/>
    </row>
    <row r="73" spans="1:9">
      <c r="F73" s="62"/>
    </row>
    <row r="74" spans="1:9">
      <c r="F74" s="62"/>
    </row>
    <row r="75" spans="1:9">
      <c r="F75" s="62"/>
    </row>
    <row r="76" spans="1:9">
      <c r="F76" s="62"/>
    </row>
  </sheetData>
  <mergeCells count="20">
    <mergeCell ref="A6:G6"/>
    <mergeCell ref="A1:G1"/>
    <mergeCell ref="A2:G2"/>
    <mergeCell ref="A3:G3"/>
    <mergeCell ref="A4:G4"/>
    <mergeCell ref="A5:G5"/>
    <mergeCell ref="A7:G7"/>
    <mergeCell ref="A8:A9"/>
    <mergeCell ref="B8:B9"/>
    <mergeCell ref="C8:C9"/>
    <mergeCell ref="E8:E9"/>
    <mergeCell ref="F8:F9"/>
    <mergeCell ref="G8:G9"/>
    <mergeCell ref="A70:C70"/>
    <mergeCell ref="A10:C10"/>
    <mergeCell ref="E10:G10"/>
    <mergeCell ref="A11:C11"/>
    <mergeCell ref="E11:G11"/>
    <mergeCell ref="E34:G34"/>
    <mergeCell ref="E43:G43"/>
  </mergeCells>
  <printOptions horizontalCentered="1"/>
  <pageMargins left="0.15748031496062992" right="0.15748031496062992" top="0.23622047244094491" bottom="0.43307086614173229" header="0.15748031496062992" footer="0.15748031496062992"/>
  <pageSetup paperSize="9" scale="61" pageOrder="overThenDown" orientation="landscape" r:id="rId1"/>
  <headerFooter differentOddEven="1" scaleWithDoc="0" alignWithMargins="0">
    <oddFooter>&amp;C   En Base a: Periodo: Diciembre de 2021, del Nivel: 1 al Nivel: 3   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Cesar Ivan Gutierrez Aguilar</dc:creator>
  <cp:lastModifiedBy>Dalia Salgado Wences</cp:lastModifiedBy>
  <dcterms:created xsi:type="dcterms:W3CDTF">2022-05-02T16:42:37Z</dcterms:created>
  <dcterms:modified xsi:type="dcterms:W3CDTF">2022-07-19T23:20:24Z</dcterms:modified>
</cp:coreProperties>
</file>