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_PC_Analaura\1.- Municipio de Cuernavaca\4.- Cuentas Publicas y Transparencia\Papeles de Trabajo\3 PUBLICACIONES POR INTERNET\2022\2022 03 TRIM\LDF\"/>
    </mc:Choice>
  </mc:AlternateContent>
  <bookViews>
    <workbookView xWindow="0" yWindow="0" windowWidth="28800" windowHeight="11700" tabRatio="709"/>
  </bookViews>
  <sheets>
    <sheet name="F2 DEUDA" sheetId="9" r:id="rId1"/>
  </sheets>
  <definedNames>
    <definedName name="_xlnm.Print_Area" localSheetId="0">'F2 DEUDA'!$A$1:$K$48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9" l="1"/>
  <c r="E11" i="9" l="1"/>
  <c r="J11" i="9" l="1"/>
  <c r="I13" i="9"/>
  <c r="I14" i="9"/>
  <c r="I16" i="9"/>
  <c r="I12" i="9"/>
  <c r="G11" i="9"/>
  <c r="G10" i="9" s="1"/>
  <c r="G23" i="9" s="1"/>
  <c r="K15" i="9"/>
  <c r="J15" i="9"/>
  <c r="I18" i="9"/>
  <c r="I17" i="9"/>
  <c r="H15" i="9"/>
  <c r="K11" i="9"/>
  <c r="H11" i="9"/>
  <c r="F11" i="9"/>
  <c r="F10" i="9" s="1"/>
  <c r="F23" i="9" s="1"/>
  <c r="E10" i="9"/>
  <c r="E23" i="9" s="1"/>
  <c r="H10" i="9" l="1"/>
  <c r="H23" i="9" s="1"/>
  <c r="J10" i="9"/>
  <c r="J23" i="9" s="1"/>
  <c r="K10" i="9"/>
  <c r="K23" i="9" s="1"/>
  <c r="I15" i="9"/>
  <c r="I11" i="9"/>
  <c r="I10" i="9" l="1"/>
  <c r="I23" i="9" l="1"/>
</calcChain>
</file>

<file path=xl/sharedStrings.xml><?xml version="1.0" encoding="utf-8"?>
<sst xmlns="http://schemas.openxmlformats.org/spreadsheetml/2006/main" count="54" uniqueCount="48">
  <si>
    <t xml:space="preserve">MUNICIPIO DE CUERNAVACA </t>
  </si>
  <si>
    <t xml:space="preserve">TESORERÍA MUNICIPAL  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</si>
  <si>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</si>
  <si>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</si>
  <si>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</si>
  <si>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</si>
  <si>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</si>
  <si>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</si>
  <si>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</si>
  <si>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</si>
  <si>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</si>
  <si>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</si>
  <si>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</si>
  <si>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</si>
  <si>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</si>
  <si>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</si>
  <si>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</si>
  <si>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</si>
  <si>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</si>
  <si>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</si>
  <si>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</si>
  <si>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</si>
  <si>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</si>
  <si>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</si>
  <si>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</si>
  <si>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</si>
  <si>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</si>
  <si>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</si>
  <si>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</si>
  <si>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</si>
  <si>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</si>
  <si>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</si>
  <si>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Crédito Banco del Bajío S.A.,</t>
  </si>
  <si>
    <t>15 años</t>
  </si>
  <si>
    <t xml:space="preserve">TIIE + 1.99 </t>
  </si>
  <si>
    <t>No Aplica</t>
  </si>
  <si>
    <t>Crédito Banorte S.A.</t>
  </si>
  <si>
    <t>10 años</t>
  </si>
  <si>
    <t>TIIE + 2.50</t>
  </si>
  <si>
    <t>Crédito Mifel S.A.</t>
  </si>
  <si>
    <t>TIIE + 2.90</t>
  </si>
  <si>
    <t>INFORME ANALITICO DE LA DEUDA PÚBLICA Y OTROS PASIVOS - LDF</t>
  </si>
  <si>
    <t>Obligaciones a Largo plazo (Informativo)</t>
  </si>
  <si>
    <t>Saldo al 31 de diciembre de 2021</t>
  </si>
  <si>
    <t>Largo Plazo</t>
  </si>
  <si>
    <t>NOTA: DATOS DEL ESTADO ANALITICO DE LA DEUDA Y OTROS PASIVOS DEL PERIODO</t>
  </si>
  <si>
    <t xml:space="preserve">DIRECCIÓN GENERAL DE CONTABILIDAD, EGRESOS Y CONTROL PRESUPUESTAL  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</si>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</sst>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name val="Arial"/>
      <family val="2"/>
    </font>
    <font>
      <sz val="14"/>
      <color indexed="8"/>
      <name val="Arial"/>
      <family val="2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1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3" fillId="0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0" borderId="0" xfId="0" applyFont="1" applyFill="1" applyBorder="1"/>
    <xf numFmtId="0" fontId="0" fillId="0" borderId="7" xfId="0" applyFont="1" applyFill="1" applyBorder="1"/>
    <xf numFmtId="44" fontId="1" fillId="0" borderId="3" xfId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4" fontId="2" fillId="0" borderId="3" xfId="1" applyFont="1" applyFill="1" applyBorder="1"/>
    <xf numFmtId="0" fontId="0" fillId="0" borderId="6" xfId="0" applyFont="1" applyBorder="1"/>
    <xf numFmtId="0" fontId="0" fillId="0" borderId="0" xfId="0" applyFont="1" applyBorder="1"/>
    <xf numFmtId="0" fontId="8" fillId="0" borderId="0" xfId="0" applyFont="1" applyFill="1" applyBorder="1"/>
    <xf numFmtId="0" fontId="8" fillId="0" borderId="7" xfId="0" applyFont="1" applyFill="1" applyBorder="1"/>
    <xf numFmtId="44" fontId="0" fillId="0" borderId="3" xfId="1" applyFont="1" applyFill="1" applyBorder="1"/>
    <xf numFmtId="0" fontId="0" fillId="0" borderId="5" xfId="0" applyFont="1" applyFill="1" applyBorder="1"/>
    <xf numFmtId="0" fontId="0" fillId="0" borderId="8" xfId="0" applyFont="1" applyFill="1" applyBorder="1"/>
    <xf numFmtId="44" fontId="0" fillId="0" borderId="1" xfId="1" applyFont="1" applyFill="1" applyBorder="1"/>
    <xf numFmtId="0" fontId="0" fillId="0" borderId="3" xfId="0" applyFont="1" applyFill="1" applyBorder="1"/>
    <xf numFmtId="44" fontId="0" fillId="0" borderId="3" xfId="1" applyFont="1" applyFill="1" applyBorder="1" applyAlignment="1">
      <alignment horizontal="center"/>
    </xf>
    <xf numFmtId="44" fontId="0" fillId="0" borderId="3" xfId="1" applyFont="1" applyFill="1" applyBorder="1" applyAlignment="1">
      <alignment horizontal="center" vertical="center"/>
    </xf>
    <xf numFmtId="0" fontId="0" fillId="0" borderId="4" xfId="0" applyFont="1" applyBorder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7" xfId="0" applyFont="1" applyFill="1" applyBorder="1"/>
    <xf numFmtId="44" fontId="9" fillId="0" borderId="3" xfId="1" applyFont="1" applyFill="1" applyBorder="1"/>
    <xf numFmtId="0" fontId="9" fillId="0" borderId="0" xfId="0" applyFont="1" applyFill="1"/>
    <xf numFmtId="0" fontId="9" fillId="0" borderId="0" xfId="0" applyFont="1"/>
    <xf numFmtId="44" fontId="1" fillId="3" borderId="3" xfId="1" applyFont="1" applyFill="1" applyBorder="1"/>
    <xf numFmtId="44" fontId="0" fillId="0" borderId="0" xfId="0" applyNumberFormat="1" applyFont="1" applyFill="1"/>
    <xf numFmtId="4" fontId="0" fillId="0" borderId="0" xfId="0" applyNumberFormat="1" applyFont="1" applyFill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9" fillId="0" borderId="18" xfId="0" applyFont="1" applyFill="1" applyBorder="1"/>
    <xf numFmtId="44" fontId="9" fillId="0" borderId="19" xfId="1" applyFont="1" applyFill="1" applyBorder="1"/>
    <xf numFmtId="0" fontId="2" fillId="0" borderId="18" xfId="0" applyFont="1" applyBorder="1"/>
    <xf numFmtId="44" fontId="1" fillId="0" borderId="19" xfId="1" applyFont="1" applyFill="1" applyBorder="1"/>
    <xf numFmtId="0" fontId="0" fillId="0" borderId="18" xfId="0" applyFont="1" applyBorder="1"/>
    <xf numFmtId="44" fontId="2" fillId="0" borderId="19" xfId="1" applyFont="1" applyFill="1" applyBorder="1"/>
    <xf numFmtId="0" fontId="0" fillId="0" borderId="18" xfId="0" applyFont="1" applyFill="1" applyBorder="1"/>
    <xf numFmtId="44" fontId="1" fillId="3" borderId="19" xfId="1" applyFont="1" applyFill="1" applyBorder="1"/>
    <xf numFmtId="0" fontId="8" fillId="0" borderId="18" xfId="0" applyFont="1" applyFill="1" applyBorder="1"/>
    <xf numFmtId="0" fontId="9" fillId="0" borderId="18" xfId="0" applyFont="1" applyBorder="1"/>
    <xf numFmtId="44" fontId="0" fillId="0" borderId="19" xfId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44" fontId="0" fillId="0" borderId="23" xfId="1" applyFont="1" applyFill="1" applyBorder="1"/>
    <xf numFmtId="44" fontId="0" fillId="0" borderId="24" xfId="1" applyFont="1" applyFill="1" applyBorder="1"/>
    <xf numFmtId="0" fontId="7" fillId="4" borderId="9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81FFFF"/>
      <color rgb="FF85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2</xdr:col>
      <xdr:colOff>4232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304800" y="238125"/>
          <a:ext cx="4232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185664</xdr:colOff>
      <xdr:row>1</xdr:row>
      <xdr:rowOff>14801</xdr:rowOff>
    </xdr:from>
    <xdr:to>
      <xdr:col>10</xdr:col>
      <xdr:colOff>1147247</xdr:colOff>
      <xdr:row>2</xdr:row>
      <xdr:rowOff>67485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29714" y="252926"/>
          <a:ext cx="2047433" cy="24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195922</xdr:colOff>
      <xdr:row>2</xdr:row>
      <xdr:rowOff>119430</xdr:rowOff>
    </xdr:from>
    <xdr:to>
      <xdr:col>10</xdr:col>
      <xdr:colOff>1058910</xdr:colOff>
      <xdr:row>4</xdr:row>
      <xdr:rowOff>11780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39972" y="548055"/>
          <a:ext cx="1948838" cy="25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42333</xdr:colOff>
      <xdr:row>1</xdr:row>
      <xdr:rowOff>0</xdr:rowOff>
    </xdr:from>
    <xdr:to>
      <xdr:col>2</xdr:col>
      <xdr:colOff>850347</xdr:colOff>
      <xdr:row>5</xdr:row>
      <xdr:rowOff>182218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6" y="243417"/>
          <a:ext cx="977348" cy="912468"/>
        </a:xfrm>
        <a:prstGeom prst="rect">
          <a:avLst/>
        </a:prstGeom>
      </xdr:spPr>
    </xdr:pic>
    <xdr:clientData/>
  </xdr:twoCellAnchor>
  <xdr:twoCellAnchor editAs="oneCell">
    <xdr:from>
      <xdr:col>2</xdr:col>
      <xdr:colOff>814916</xdr:colOff>
      <xdr:row>1</xdr:row>
      <xdr:rowOff>10583</xdr:rowOff>
    </xdr:from>
    <xdr:to>
      <xdr:col>2</xdr:col>
      <xdr:colOff>1510241</xdr:colOff>
      <xdr:row>5</xdr:row>
      <xdr:rowOff>199703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3" y="254000"/>
          <a:ext cx="695325" cy="91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52"/>
  <sheetViews>
    <sheetView showGridLines="0" tabSelected="1" view="pageBreakPreview" zoomScale="90" zoomScaleNormal="90" zoomScaleSheetLayoutView="90" workbookViewId="0">
      <selection sqref="A1:K35"/>
    </sheetView>
  </sheetViews>
  <sheetFormatPr baseColWidth="10" defaultRowHeight="15" x14ac:dyDescent="0.25"/>
  <cols>
    <col min="1" max="1" width="2" style="6" customWidth="1"/>
    <col min="2" max="2" width="2.5703125" style="6" customWidth="1"/>
    <col min="3" max="3" width="23.42578125" style="6" customWidth="1"/>
    <col min="4" max="4" width="18.5703125" style="6" customWidth="1"/>
    <col min="5" max="5" width="23.5703125" style="6" customWidth="1"/>
    <col min="6" max="6" width="18.7109375" style="6" customWidth="1"/>
    <col min="7" max="7" width="20" style="6" customWidth="1"/>
    <col min="8" max="8" width="21.140625" style="6" customWidth="1"/>
    <col min="9" max="9" width="19.85546875" style="6" bestFit="1" customWidth="1"/>
    <col min="10" max="10" width="16.85546875" style="6" bestFit="1" customWidth="1"/>
    <col min="11" max="11" width="24" style="6" customWidth="1"/>
    <col min="12" max="12" width="11.42578125" style="5"/>
    <col min="13" max="13" width="17.140625" style="5" bestFit="1" customWidth="1"/>
    <col min="14" max="44" width="11.42578125" style="5"/>
    <col min="45" max="16384" width="11.42578125" style="6"/>
  </cols>
  <sheetData>
    <row r="1" spans="1:154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</row>
    <row r="2" spans="1:154" s="7" customFormat="1" ht="1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54" s="7" customFormat="1" ht="14.25" customHeight="1" x14ac:dyDescent="0.2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4" s="7" customFormat="1" ht="14.25" customHeight="1" x14ac:dyDescent="0.2">
      <c r="A4" s="63" t="s">
        <v>46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54" s="7" customFormat="1" ht="14.25" customHeight="1" x14ac:dyDescent="0.2">
      <c r="A5" s="63" t="s">
        <v>41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54" s="7" customFormat="1" ht="18" customHeight="1" x14ac:dyDescent="0.2">
      <c r="A6" s="64" t="s">
        <v>47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54" s="7" customFormat="1" ht="16.5" customHeight="1" thickBot="1" x14ac:dyDescent="0.25">
      <c r="A7" s="64" t="s">
        <v>2</v>
      </c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54" ht="75.75" thickBot="1" x14ac:dyDescent="0.3">
      <c r="A8" s="65" t="s">
        <v>3</v>
      </c>
      <c r="B8" s="66"/>
      <c r="C8" s="66"/>
      <c r="D8" s="67"/>
      <c r="E8" s="58" t="s">
        <v>43</v>
      </c>
      <c r="F8" s="58" t="s">
        <v>4</v>
      </c>
      <c r="G8" s="58" t="s">
        <v>5</v>
      </c>
      <c r="H8" s="58" t="s">
        <v>6</v>
      </c>
      <c r="I8" s="58" t="s">
        <v>7</v>
      </c>
      <c r="J8" s="58" t="s">
        <v>8</v>
      </c>
      <c r="K8" s="58" t="s">
        <v>9</v>
      </c>
    </row>
    <row r="9" spans="1:154" x14ac:dyDescent="0.25">
      <c r="A9" s="37"/>
      <c r="B9" s="38"/>
      <c r="C9" s="38"/>
      <c r="D9" s="39"/>
      <c r="E9" s="40"/>
      <c r="F9" s="40"/>
      <c r="G9" s="40"/>
      <c r="H9" s="40"/>
      <c r="I9" s="40"/>
      <c r="J9" s="40"/>
      <c r="K9" s="41"/>
    </row>
    <row r="10" spans="1:154" s="33" customFormat="1" ht="15.75" x14ac:dyDescent="0.25">
      <c r="A10" s="42" t="s">
        <v>10</v>
      </c>
      <c r="B10" s="29"/>
      <c r="C10" s="29"/>
      <c r="D10" s="30"/>
      <c r="E10" s="31">
        <f>E11+E15</f>
        <v>222704695.37</v>
      </c>
      <c r="F10" s="31">
        <f t="shared" ref="F10:H10" si="0">F11+F15</f>
        <v>0</v>
      </c>
      <c r="G10" s="31">
        <f>G11+G15</f>
        <v>64438526.149999999</v>
      </c>
      <c r="H10" s="31">
        <f t="shared" si="0"/>
        <v>0</v>
      </c>
      <c r="I10" s="31">
        <f>I11+I15</f>
        <v>158266169.22</v>
      </c>
      <c r="J10" s="31">
        <f>J11+J15</f>
        <v>14297496.84</v>
      </c>
      <c r="K10" s="43">
        <f>K11+K15</f>
        <v>246532.32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</row>
    <row r="11" spans="1:154" s="1" customFormat="1" x14ac:dyDescent="0.25">
      <c r="A11" s="44"/>
      <c r="B11" s="11" t="s">
        <v>11</v>
      </c>
      <c r="C11" s="11"/>
      <c r="D11" s="12"/>
      <c r="E11" s="13">
        <f>E12+E13+E14</f>
        <v>83757514.280000001</v>
      </c>
      <c r="F11" s="13">
        <f t="shared" ref="F11:K11" si="1">SUM(F12:F14)</f>
        <v>0</v>
      </c>
      <c r="G11" s="13">
        <f>+G12+G13+G14</f>
        <v>64438526.149999999</v>
      </c>
      <c r="H11" s="13">
        <f t="shared" si="1"/>
        <v>0</v>
      </c>
      <c r="I11" s="13">
        <f>+I12+I13+I14</f>
        <v>19318988.130000003</v>
      </c>
      <c r="J11" s="10">
        <f>SUM(J12:J14)</f>
        <v>14297496.84</v>
      </c>
      <c r="K11" s="45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154" x14ac:dyDescent="0.25">
      <c r="A12" s="46"/>
      <c r="B12" s="15"/>
      <c r="C12" s="8" t="s">
        <v>12</v>
      </c>
      <c r="D12" s="9"/>
      <c r="E12" s="10">
        <v>83757514.280000001</v>
      </c>
      <c r="F12" s="10"/>
      <c r="G12" s="10">
        <v>64438526.149999999</v>
      </c>
      <c r="H12" s="10">
        <v>0</v>
      </c>
      <c r="I12" s="10">
        <f>+E12+F12-G12</f>
        <v>19318988.130000003</v>
      </c>
      <c r="J12" s="10">
        <v>14297496.84</v>
      </c>
      <c r="K12" s="45">
        <v>0</v>
      </c>
    </row>
    <row r="13" spans="1:154" x14ac:dyDescent="0.25">
      <c r="A13" s="46"/>
      <c r="B13" s="15"/>
      <c r="C13" s="8" t="s">
        <v>13</v>
      </c>
      <c r="D13" s="9"/>
      <c r="E13" s="10">
        <v>0</v>
      </c>
      <c r="F13" s="10">
        <v>0</v>
      </c>
      <c r="G13" s="10">
        <v>0</v>
      </c>
      <c r="H13" s="10">
        <v>0</v>
      </c>
      <c r="I13" s="10">
        <f>+E13+F13-G13</f>
        <v>0</v>
      </c>
      <c r="J13" s="10">
        <v>0</v>
      </c>
      <c r="K13" s="45">
        <v>0</v>
      </c>
    </row>
    <row r="14" spans="1:154" x14ac:dyDescent="0.25">
      <c r="A14" s="46"/>
      <c r="B14" s="15"/>
      <c r="C14" s="8" t="s">
        <v>14</v>
      </c>
      <c r="D14" s="9"/>
      <c r="E14" s="10">
        <v>0</v>
      </c>
      <c r="F14" s="10">
        <v>0</v>
      </c>
      <c r="G14" s="10">
        <v>0</v>
      </c>
      <c r="H14" s="10">
        <v>0</v>
      </c>
      <c r="I14" s="10">
        <f>+E14+F14-G14</f>
        <v>0</v>
      </c>
      <c r="J14" s="10">
        <v>0</v>
      </c>
      <c r="K14" s="45">
        <v>0</v>
      </c>
    </row>
    <row r="15" spans="1:154" x14ac:dyDescent="0.25">
      <c r="A15" s="46"/>
      <c r="B15" s="11" t="s">
        <v>44</v>
      </c>
      <c r="C15" s="16"/>
      <c r="D15" s="17"/>
      <c r="E15" s="13">
        <v>138947181.09</v>
      </c>
      <c r="F15" s="13"/>
      <c r="G15" s="13"/>
      <c r="H15" s="13">
        <f>SUM(H16:H18)</f>
        <v>0</v>
      </c>
      <c r="I15" s="13">
        <f>I16+I17+I18</f>
        <v>138947181.09</v>
      </c>
      <c r="J15" s="13">
        <f>J16+J17+J18</f>
        <v>0</v>
      </c>
      <c r="K15" s="47">
        <f>K16+K17+K18</f>
        <v>246532.32</v>
      </c>
    </row>
    <row r="16" spans="1:154" x14ac:dyDescent="0.25">
      <c r="A16" s="46"/>
      <c r="B16" s="8"/>
      <c r="C16" s="8" t="s">
        <v>12</v>
      </c>
      <c r="D16" s="9"/>
      <c r="E16" s="10">
        <v>138947181.09</v>
      </c>
      <c r="F16" s="10">
        <v>0</v>
      </c>
      <c r="G16" s="18"/>
      <c r="H16" s="10">
        <v>0</v>
      </c>
      <c r="I16" s="10">
        <f>+E16+F16-G16</f>
        <v>138947181.09</v>
      </c>
      <c r="J16" s="10">
        <v>0</v>
      </c>
      <c r="K16" s="45">
        <v>246532.32</v>
      </c>
    </row>
    <row r="17" spans="1:44" x14ac:dyDescent="0.25">
      <c r="A17" s="46"/>
      <c r="B17" s="8"/>
      <c r="C17" s="8" t="s">
        <v>13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f t="shared" ref="I17:I18" si="2">+E17-F17-G17</f>
        <v>0</v>
      </c>
      <c r="J17" s="10">
        <v>0</v>
      </c>
      <c r="K17" s="45">
        <v>0</v>
      </c>
    </row>
    <row r="18" spans="1:44" x14ac:dyDescent="0.25">
      <c r="A18" s="46"/>
      <c r="B18" s="8"/>
      <c r="C18" s="8" t="s">
        <v>14</v>
      </c>
      <c r="D18" s="9"/>
      <c r="E18" s="10">
        <v>0</v>
      </c>
      <c r="F18" s="10">
        <v>0</v>
      </c>
      <c r="G18" s="10">
        <v>0</v>
      </c>
      <c r="H18" s="10">
        <v>0</v>
      </c>
      <c r="I18" s="10">
        <f t="shared" si="2"/>
        <v>0</v>
      </c>
      <c r="J18" s="10">
        <v>0</v>
      </c>
      <c r="K18" s="45">
        <v>0</v>
      </c>
    </row>
    <row r="19" spans="1:44" x14ac:dyDescent="0.25">
      <c r="A19" s="48"/>
      <c r="B19" s="8"/>
      <c r="C19" s="8"/>
      <c r="D19" s="9"/>
      <c r="E19" s="10"/>
      <c r="F19" s="10"/>
      <c r="G19" s="10"/>
      <c r="H19" s="10"/>
      <c r="I19" s="10"/>
      <c r="J19" s="10"/>
      <c r="K19" s="45"/>
    </row>
    <row r="20" spans="1:44" x14ac:dyDescent="0.25">
      <c r="A20" s="46"/>
      <c r="B20" s="11" t="s">
        <v>15</v>
      </c>
      <c r="C20" s="8"/>
      <c r="D20" s="9"/>
      <c r="E20" s="13">
        <v>824271102.75999999</v>
      </c>
      <c r="F20" s="34"/>
      <c r="G20" s="34"/>
      <c r="H20" s="34"/>
      <c r="I20" s="10">
        <f>582007574.79</f>
        <v>582007574.78999996</v>
      </c>
      <c r="J20" s="34"/>
      <c r="K20" s="49"/>
    </row>
    <row r="21" spans="1:44" x14ac:dyDescent="0.25">
      <c r="A21" s="50"/>
      <c r="B21" s="8"/>
      <c r="C21" s="8"/>
      <c r="D21" s="9"/>
      <c r="E21" s="10"/>
      <c r="F21" s="10"/>
      <c r="G21" s="10"/>
      <c r="H21" s="10"/>
      <c r="I21" s="10"/>
      <c r="J21" s="10"/>
      <c r="K21" s="45"/>
    </row>
    <row r="22" spans="1:44" x14ac:dyDescent="0.25">
      <c r="A22" s="50"/>
      <c r="B22" s="8"/>
      <c r="C22" s="8"/>
      <c r="D22" s="9"/>
      <c r="E22" s="10"/>
      <c r="F22" s="10"/>
      <c r="G22" s="10"/>
      <c r="H22" s="10"/>
      <c r="I22" s="10"/>
      <c r="J22" s="10"/>
      <c r="K22" s="45"/>
    </row>
    <row r="23" spans="1:44" s="33" customFormat="1" ht="15.75" x14ac:dyDescent="0.25">
      <c r="A23" s="51"/>
      <c r="B23" s="29" t="s">
        <v>16</v>
      </c>
      <c r="C23" s="29"/>
      <c r="D23" s="30"/>
      <c r="E23" s="31">
        <f>E10+E20</f>
        <v>1046975798.13</v>
      </c>
      <c r="F23" s="31">
        <f t="shared" ref="F23:K23" si="3">F10+F20</f>
        <v>0</v>
      </c>
      <c r="G23" s="31">
        <f>G10+G20</f>
        <v>64438526.149999999</v>
      </c>
      <c r="H23" s="31">
        <f t="shared" si="3"/>
        <v>0</v>
      </c>
      <c r="I23" s="31">
        <f>+I20+I10</f>
        <v>740273744.00999999</v>
      </c>
      <c r="J23" s="31">
        <f t="shared" si="3"/>
        <v>14297496.84</v>
      </c>
      <c r="K23" s="43">
        <f t="shared" si="3"/>
        <v>246532.32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</row>
    <row r="24" spans="1:44" x14ac:dyDescent="0.25">
      <c r="A24" s="48"/>
      <c r="B24" s="8"/>
      <c r="C24" s="8"/>
      <c r="D24" s="9"/>
      <c r="E24" s="18"/>
      <c r="F24" s="18"/>
      <c r="G24" s="18"/>
      <c r="H24" s="18"/>
      <c r="I24" s="18"/>
      <c r="J24" s="18"/>
      <c r="K24" s="52"/>
      <c r="M24" s="36"/>
      <c r="N24" s="36"/>
    </row>
    <row r="25" spans="1:44" x14ac:dyDescent="0.25">
      <c r="A25" s="46"/>
      <c r="B25" s="11" t="s">
        <v>17</v>
      </c>
      <c r="C25" s="8"/>
      <c r="D25" s="9"/>
      <c r="E25" s="18"/>
      <c r="F25" s="18"/>
      <c r="G25" s="18"/>
      <c r="H25" s="18"/>
      <c r="I25" s="18"/>
      <c r="J25" s="18"/>
      <c r="K25" s="52"/>
    </row>
    <row r="26" spans="1:44" x14ac:dyDescent="0.25">
      <c r="A26" s="46"/>
      <c r="B26" s="8"/>
      <c r="C26" s="8" t="s">
        <v>18</v>
      </c>
      <c r="D26" s="9"/>
      <c r="E26" s="18"/>
      <c r="F26" s="18"/>
      <c r="G26" s="18"/>
      <c r="H26" s="18"/>
      <c r="I26" s="18"/>
      <c r="J26" s="18"/>
      <c r="K26" s="52"/>
    </row>
    <row r="27" spans="1:44" x14ac:dyDescent="0.25">
      <c r="A27" s="46"/>
      <c r="B27" s="8"/>
      <c r="C27" s="8" t="s">
        <v>19</v>
      </c>
      <c r="D27" s="9"/>
      <c r="E27" s="18"/>
      <c r="F27" s="18"/>
      <c r="G27" s="18"/>
      <c r="H27" s="18"/>
      <c r="I27" s="18"/>
      <c r="J27" s="18"/>
      <c r="K27" s="52"/>
      <c r="M27" s="35"/>
    </row>
    <row r="28" spans="1:44" x14ac:dyDescent="0.25">
      <c r="A28" s="46"/>
      <c r="B28" s="8"/>
      <c r="C28" s="8" t="s">
        <v>20</v>
      </c>
      <c r="D28" s="9"/>
      <c r="E28" s="18"/>
      <c r="F28" s="18"/>
      <c r="G28" s="18"/>
      <c r="H28" s="18"/>
      <c r="I28" s="18"/>
      <c r="J28" s="18"/>
      <c r="K28" s="52"/>
    </row>
    <row r="29" spans="1:44" x14ac:dyDescent="0.25">
      <c r="A29" s="46"/>
      <c r="B29" s="8"/>
      <c r="C29" s="8"/>
      <c r="D29" s="9"/>
      <c r="E29" s="18"/>
      <c r="F29" s="18"/>
      <c r="G29" s="18"/>
      <c r="H29" s="18"/>
      <c r="I29" s="18"/>
      <c r="J29" s="18"/>
      <c r="K29" s="52"/>
    </row>
    <row r="30" spans="1:44" ht="27.75" customHeight="1" x14ac:dyDescent="0.25">
      <c r="A30" s="46"/>
      <c r="B30" s="68" t="s">
        <v>21</v>
      </c>
      <c r="C30" s="68"/>
      <c r="D30" s="69"/>
      <c r="E30" s="18"/>
      <c r="F30" s="18"/>
      <c r="G30" s="18"/>
      <c r="H30" s="18"/>
      <c r="I30" s="18"/>
      <c r="J30" s="18"/>
      <c r="K30" s="52"/>
    </row>
    <row r="31" spans="1:44" x14ac:dyDescent="0.25">
      <c r="A31" s="46"/>
      <c r="B31" s="8"/>
      <c r="C31" s="8" t="s">
        <v>22</v>
      </c>
      <c r="D31" s="9"/>
      <c r="E31" s="18"/>
      <c r="F31" s="18"/>
      <c r="G31" s="18"/>
      <c r="H31" s="18"/>
      <c r="I31" s="18"/>
      <c r="J31" s="18"/>
      <c r="K31" s="52"/>
    </row>
    <row r="32" spans="1:44" x14ac:dyDescent="0.25">
      <c r="A32" s="46"/>
      <c r="B32" s="8"/>
      <c r="C32" s="8" t="s">
        <v>23</v>
      </c>
      <c r="D32" s="9"/>
      <c r="E32" s="18"/>
      <c r="F32" s="18"/>
      <c r="G32" s="18"/>
      <c r="H32" s="18"/>
      <c r="I32" s="18"/>
      <c r="J32" s="18"/>
      <c r="K32" s="52"/>
    </row>
    <row r="33" spans="1:13" x14ac:dyDescent="0.25">
      <c r="A33" s="46"/>
      <c r="B33" s="8"/>
      <c r="C33" s="8" t="s">
        <v>24</v>
      </c>
      <c r="D33" s="9"/>
      <c r="E33" s="18"/>
      <c r="F33" s="18"/>
      <c r="G33" s="18"/>
      <c r="H33" s="18"/>
      <c r="I33" s="18"/>
      <c r="J33" s="18"/>
      <c r="K33" s="52"/>
    </row>
    <row r="34" spans="1:13" x14ac:dyDescent="0.25">
      <c r="A34" s="48"/>
      <c r="B34" s="8"/>
      <c r="C34" s="8"/>
      <c r="D34" s="9"/>
      <c r="E34" s="18"/>
      <c r="F34" s="18"/>
      <c r="G34" s="18"/>
      <c r="H34" s="18"/>
      <c r="I34" s="18"/>
      <c r="J34" s="18"/>
      <c r="K34" s="52"/>
    </row>
    <row r="35" spans="1:13" ht="15.75" thickBot="1" x14ac:dyDescent="0.3">
      <c r="A35" s="53"/>
      <c r="B35" s="54"/>
      <c r="C35" s="54"/>
      <c r="D35" s="55"/>
      <c r="E35" s="56"/>
      <c r="F35" s="56"/>
      <c r="G35" s="56"/>
      <c r="H35" s="56"/>
      <c r="I35" s="56"/>
      <c r="J35" s="56"/>
      <c r="K35" s="57"/>
    </row>
    <row r="36" spans="1:13" x14ac:dyDescent="0.25">
      <c r="A36" s="70" t="s">
        <v>25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3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8"/>
      <c r="M37" s="8"/>
    </row>
    <row r="38" spans="1:13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8"/>
      <c r="M38" s="8"/>
    </row>
    <row r="39" spans="1:13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8"/>
      <c r="M39" s="8"/>
    </row>
    <row r="40" spans="1:13" x14ac:dyDescent="0.25">
      <c r="A40" s="8" t="s">
        <v>26</v>
      </c>
      <c r="B40" s="5"/>
      <c r="C40" s="5"/>
      <c r="D40" s="5"/>
      <c r="E40" s="5"/>
      <c r="F40" s="5"/>
      <c r="G40" s="5"/>
      <c r="H40" s="5"/>
      <c r="I40" s="5"/>
      <c r="J40" s="8"/>
      <c r="K40" s="8"/>
      <c r="L40" s="8"/>
      <c r="M40" s="8"/>
    </row>
    <row r="41" spans="1:13" ht="15" customHeight="1" x14ac:dyDescent="0.25">
      <c r="A41" s="8"/>
      <c r="B41" s="8"/>
      <c r="C41" s="8"/>
      <c r="D41" s="8"/>
      <c r="E41" s="8"/>
      <c r="F41" s="8"/>
      <c r="G41" s="8"/>
      <c r="H41" s="8"/>
      <c r="I41" s="71"/>
      <c r="J41" s="71"/>
      <c r="K41" s="71"/>
      <c r="L41" s="8"/>
      <c r="M41" s="8"/>
    </row>
    <row r="42" spans="1:13" x14ac:dyDescent="0.25">
      <c r="A42" s="19"/>
      <c r="B42" s="8"/>
      <c r="C42" s="8"/>
      <c r="D42" s="8"/>
      <c r="E42" s="8"/>
      <c r="F42" s="8"/>
      <c r="G42" s="8"/>
      <c r="H42" s="8"/>
      <c r="I42" s="71"/>
      <c r="J42" s="71"/>
      <c r="K42" s="71"/>
      <c r="L42" s="8"/>
      <c r="M42" s="8"/>
    </row>
    <row r="43" spans="1:13" ht="45" customHeight="1" x14ac:dyDescent="0.25">
      <c r="A43" s="72"/>
      <c r="B43" s="72"/>
      <c r="C43" s="72"/>
      <c r="D43" s="28" t="s">
        <v>27</v>
      </c>
      <c r="E43" s="28" t="s">
        <v>28</v>
      </c>
      <c r="F43" s="28" t="s">
        <v>29</v>
      </c>
      <c r="G43" s="28" t="s">
        <v>30</v>
      </c>
      <c r="H43" s="28" t="s">
        <v>31</v>
      </c>
      <c r="I43" s="71"/>
      <c r="J43" s="71"/>
      <c r="K43" s="71"/>
      <c r="L43" s="8"/>
      <c r="M43" s="8"/>
    </row>
    <row r="44" spans="1:13" ht="30.75" customHeight="1" x14ac:dyDescent="0.25">
      <c r="A44" s="73" t="s">
        <v>42</v>
      </c>
      <c r="B44" s="68"/>
      <c r="C44" s="69"/>
      <c r="D44" s="18"/>
      <c r="E44" s="22"/>
      <c r="F44" s="23"/>
      <c r="G44" s="22"/>
      <c r="H44" s="22"/>
      <c r="I44" s="60"/>
      <c r="J44" s="61"/>
      <c r="K44" s="61"/>
      <c r="L44" s="8"/>
      <c r="M44" s="8"/>
    </row>
    <row r="45" spans="1:13" x14ac:dyDescent="0.25">
      <c r="A45" s="14"/>
      <c r="B45" s="8" t="s">
        <v>32</v>
      </c>
      <c r="C45" s="9"/>
      <c r="D45" s="18">
        <v>600000000</v>
      </c>
      <c r="E45" s="23" t="s">
        <v>33</v>
      </c>
      <c r="F45" s="23" t="s">
        <v>34</v>
      </c>
      <c r="G45" s="18">
        <v>0</v>
      </c>
      <c r="H45" s="24" t="s">
        <v>35</v>
      </c>
      <c r="I45" s="60"/>
      <c r="J45" s="61"/>
      <c r="K45" s="61"/>
      <c r="L45" s="8"/>
      <c r="M45" s="8"/>
    </row>
    <row r="46" spans="1:13" x14ac:dyDescent="0.25">
      <c r="A46" s="14"/>
      <c r="B46" s="8" t="s">
        <v>36</v>
      </c>
      <c r="C46" s="9"/>
      <c r="D46" s="18">
        <v>42905133</v>
      </c>
      <c r="E46" s="23" t="s">
        <v>37</v>
      </c>
      <c r="F46" s="23" t="s">
        <v>38</v>
      </c>
      <c r="G46" s="18">
        <v>0</v>
      </c>
      <c r="H46" s="24" t="s">
        <v>35</v>
      </c>
      <c r="I46" s="60"/>
      <c r="J46" s="61"/>
      <c r="K46" s="61"/>
      <c r="L46" s="8"/>
      <c r="M46" s="8"/>
    </row>
    <row r="47" spans="1:13" x14ac:dyDescent="0.25">
      <c r="A47" s="25"/>
      <c r="B47" s="19" t="s">
        <v>39</v>
      </c>
      <c r="C47" s="20"/>
      <c r="D47" s="21">
        <v>135500000</v>
      </c>
      <c r="E47" s="26" t="s">
        <v>37</v>
      </c>
      <c r="F47" s="26" t="s">
        <v>40</v>
      </c>
      <c r="G47" s="21">
        <v>0</v>
      </c>
      <c r="H47" s="27" t="s">
        <v>35</v>
      </c>
      <c r="I47" s="60"/>
      <c r="J47" s="61"/>
      <c r="K47" s="61"/>
      <c r="L47" s="8"/>
      <c r="M47" s="8"/>
    </row>
    <row r="48" spans="1:13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9" t="s">
        <v>45</v>
      </c>
      <c r="B52" s="1"/>
    </row>
  </sheetData>
  <mergeCells count="13">
    <mergeCell ref="I44:K47"/>
    <mergeCell ref="A2:K2"/>
    <mergeCell ref="A3:K3"/>
    <mergeCell ref="A4:K4"/>
    <mergeCell ref="A5:K5"/>
    <mergeCell ref="A6:K6"/>
    <mergeCell ref="A7:K7"/>
    <mergeCell ref="A8:D8"/>
    <mergeCell ref="B30:D30"/>
    <mergeCell ref="A36:K39"/>
    <mergeCell ref="I41:K43"/>
    <mergeCell ref="A43:C43"/>
    <mergeCell ref="A44:C4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headerFooter>
    <oddFooter>&amp;R&amp;P/&amp;N</oddFooter>
  </headerFooter>
  <ignoredErrors>
    <ignoredError sqref="I11 G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 DEUDA</vt:lpstr>
      <vt:lpstr>'F2 DEUDA'!Área_de_impresión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Ana Laura Reyes Solano</cp:lastModifiedBy>
  <cp:lastPrinted>2022-10-25T17:34:42Z</cp:lastPrinted>
  <dcterms:created xsi:type="dcterms:W3CDTF">2018-10-26T16:17:30Z</dcterms:created>
  <dcterms:modified xsi:type="dcterms:W3CDTF">2022-10-25T17:34:47Z</dcterms:modified>
</cp:coreProperties>
</file>