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activeTab="0"/>
  </bookViews>
  <sheets>
    <sheet name="F5 INGRESOS" sheetId="1" r:id="rId1"/>
  </sheets>
  <definedNames>
    <definedName name="_xlnm.Print_Area" localSheetId="0">'F5 INGRESOS'!$A$1:$G$81</definedName>
  </definedNames>
  <calcPr fullCalcOnLoad="1"/>
</workbook>
</file>

<file path=xl/comments1.xml><?xml version="1.0" encoding="utf-8"?>
<comments xmlns="http://schemas.openxmlformats.org/spreadsheetml/2006/main">
  <authors>
    <author>Jose Cesar Ivan Gutierrez Aguilar</author>
  </authors>
  <commentList>
    <comment ref="A50" authorId="0">
      <text>
        <r>
          <rPr>
            <b/>
            <sz val="9"/>
            <rFont val="Tahoma"/>
            <family val="2"/>
          </rPr>
          <t>Jose Cesar Ivan Gutierrez Aguilar:</t>
        </r>
        <r>
          <rPr>
            <sz val="9"/>
            <rFont val="Tahoma"/>
            <family val="2"/>
          </rPr>
          <t xml:space="preserve">
FEADE</t>
        </r>
      </text>
    </comment>
    <comment ref="A69" authorId="0">
      <text>
        <r>
          <rPr>
            <b/>
            <sz val="9"/>
            <rFont val="Tahoma"/>
            <family val="2"/>
          </rPr>
          <t>Jose Cesar Ivan Gutierrez Aguilar:</t>
        </r>
        <r>
          <rPr>
            <sz val="9"/>
            <rFont val="Tahoma"/>
            <family val="2"/>
          </rPr>
          <t xml:space="preserve">
INTERESES DE PARTICIPACIONES FEDERALES  </t>
        </r>
      </text>
    </comment>
  </commentList>
</comments>
</file>

<file path=xl/sharedStrings.xml><?xml version="1.0" encoding="utf-8"?>
<sst xmlns="http://schemas.openxmlformats.org/spreadsheetml/2006/main" count="79" uniqueCount="79">
  <si>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</si>
  <si>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</si>
  <si>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</si>
  <si>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</si>
  <si>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</si>
  <si>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</si>
  <si>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</si>
  <si>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</si>
  <si>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</si>
  <si>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</si>
  <si>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</si>
  <si>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</si>
  <si>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</si>
  <si>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</si>
  <si>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</si>
  <si>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</si>
  <si>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</si>
  <si>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</si>
  <si>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</si>
  <si>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</si>
  <si>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</si>
  <si>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</si>
  <si>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</si>
  <si>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</si>
  <si>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</si>
  <si>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</si>
  <si>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</si>
  <si>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</si>
  <si>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</si>
  <si>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</si>
  <si>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</si>
  <si>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</si>
  <si>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</si>
  <si>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</si>
  <si>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</si>
  <si>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</si>
  <si>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</si>
  <si>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</si>
  <si>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</si>
  <si>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</si>
  <si>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</si>
  <si>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</si>
  <si>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</si>
  <si>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</si>
  <si>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</si>
  <si>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</si>
  <si>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</si>
  <si>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</si>
  <si>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</si>
  <si>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</si>
  <si>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</si>
  <si>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</si>
  <si>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</si>
  <si>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</si>
  <si>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</si>
  <si>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</si>
  <si>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</si>
  <si>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</si>
  <si>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</si>
  <si>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</si>
  <si>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</si>
  <si>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</si>
  <si>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</si>
  <si>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</si>
  <si>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</si>
  <si>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MUNICIPIO DE CUERNAVACA </t>
  </si>
  <si>
    <t>TESORERÍA MUNICIPAL</t>
  </si>
  <si>
    <t>ESTADO ANALITICO DE INGRESOS DETALLADO - LDF</t>
  </si>
  <si>
    <t>J. Transferencias y Asignaciones</t>
  </si>
  <si>
    <t>D. Transferencias, Asignaciones, Subsidios y Subvenciones, y Pensiones y Jubilaciones</t>
  </si>
  <si>
    <t>h6) Impuesto Especial Sobre Productos y Servicios</t>
  </si>
  <si>
    <t>G. Ingresos por Ventas de Bienes y Prestación de Servicios</t>
  </si>
  <si>
    <t>DIRECCIÓN GENERAL DE CONTABILIDAD, EGRESOS Y CONTROL PRESUPUESTAL</t>
  </si>
  <si>
    <t>Concepto</t>
  </si>
  <si>
    <t>DEL 01 DE ENERO AL 30 DE JUNIO DEL 2023</t>
  </si>
  <si>
    <t>a9) Fondo de Infraestructura Regional Municipal</t>
  </si>
  <si>
    <t>a10) Acciones de Fomento Municipal</t>
  </si>
  <si>
    <t>d1) Pensiones y Jubilaciones</t>
  </si>
  <si>
    <t>d2) Pensiones otrogadas mediante Decreto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</si>
</sst>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#,##0.00_ ;[Red]\-#,##0.00\ "/>
    <numFmt numFmtId="166" formatCode="0.00_ ;[Red]\-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30"/>
      <name val="Times New Roman"/>
      <family val="2"/>
    </font>
    <font>
      <u val="single"/>
      <sz val="10"/>
      <color indexed="25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9" fillId="0" borderId="0" xfId="57" applyFont="1">
      <alignment/>
      <protection/>
    </xf>
    <xf numFmtId="0" fontId="49" fillId="0" borderId="10" xfId="57" applyFont="1" applyBorder="1" applyAlignment="1">
      <alignment horizontal="justify" vertical="center"/>
      <protection/>
    </xf>
    <xf numFmtId="0" fontId="50" fillId="0" borderId="10" xfId="57" applyFont="1" applyBorder="1" applyAlignment="1">
      <alignment horizontal="left" vertical="center"/>
      <protection/>
    </xf>
    <xf numFmtId="0" fontId="50" fillId="0" borderId="10" xfId="57" applyFont="1" applyBorder="1" applyAlignment="1">
      <alignment horizontal="left" vertical="center" indent="1"/>
      <protection/>
    </xf>
    <xf numFmtId="0" fontId="49" fillId="0" borderId="11" xfId="57" applyFont="1" applyBorder="1" applyAlignment="1">
      <alignment horizontal="justify" vertical="center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9" fillId="0" borderId="10" xfId="57" applyFont="1" applyFill="1" applyBorder="1" applyAlignment="1">
      <alignment horizontal="left" vertical="center" indent="1"/>
      <protection/>
    </xf>
    <xf numFmtId="0" fontId="6" fillId="0" borderId="0" xfId="57" applyFont="1">
      <alignment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165" fontId="6" fillId="0" borderId="11" xfId="57" applyNumberFormat="1" applyFont="1" applyBorder="1" applyAlignment="1">
      <alignment vertical="center"/>
      <protection/>
    </xf>
    <xf numFmtId="0" fontId="49" fillId="0" borderId="0" xfId="57" applyFont="1" applyFill="1">
      <alignment/>
      <protection/>
    </xf>
    <xf numFmtId="0" fontId="49" fillId="0" borderId="10" xfId="57" applyFont="1" applyFill="1" applyBorder="1" applyAlignment="1">
      <alignment horizontal="left" vertical="center" indent="2"/>
      <protection/>
    </xf>
    <xf numFmtId="0" fontId="50" fillId="0" borderId="10" xfId="57" applyFont="1" applyFill="1" applyBorder="1" applyAlignment="1">
      <alignment horizontal="left" vertical="center"/>
      <protection/>
    </xf>
    <xf numFmtId="165" fontId="6" fillId="0" borderId="10" xfId="53" applyNumberFormat="1" applyFont="1" applyFill="1" applyBorder="1" applyAlignment="1">
      <alignment vertical="center"/>
    </xf>
    <xf numFmtId="165" fontId="6" fillId="0" borderId="10" xfId="57" applyNumberFormat="1" applyFont="1" applyBorder="1" applyAlignment="1">
      <alignment vertical="center"/>
      <protection/>
    </xf>
    <xf numFmtId="165" fontId="6" fillId="0" borderId="14" xfId="57" applyNumberFormat="1" applyFont="1" applyBorder="1" applyAlignment="1">
      <alignment vertical="center"/>
      <protection/>
    </xf>
    <xf numFmtId="165" fontId="6" fillId="0" borderId="10" xfId="53" applyNumberFormat="1" applyFont="1" applyBorder="1" applyAlignment="1">
      <alignment vertical="center"/>
    </xf>
    <xf numFmtId="165" fontId="3" fillId="0" borderId="10" xfId="53" applyNumberFormat="1" applyFont="1" applyFill="1" applyBorder="1" applyAlignment="1">
      <alignment vertical="center"/>
    </xf>
    <xf numFmtId="165" fontId="3" fillId="0" borderId="10" xfId="53" applyNumberFormat="1" applyFont="1" applyBorder="1" applyAlignment="1">
      <alignment vertical="center"/>
    </xf>
    <xf numFmtId="0" fontId="50" fillId="0" borderId="10" xfId="57" applyFont="1" applyFill="1" applyBorder="1" applyAlignment="1">
      <alignment horizontal="left" vertical="center" indent="1"/>
      <protection/>
    </xf>
    <xf numFmtId="0" fontId="49" fillId="0" borderId="10" xfId="57" applyFont="1" applyFill="1" applyBorder="1" applyAlignment="1">
      <alignment horizontal="justify" vertical="center"/>
      <protection/>
    </xf>
    <xf numFmtId="0" fontId="49" fillId="0" borderId="10" xfId="57" applyFont="1" applyFill="1" applyBorder="1" applyAlignment="1">
      <alignment horizontal="left" vertical="center" wrapText="1" indent="2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6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142875</xdr:rowOff>
    </xdr:from>
    <xdr:to>
      <xdr:col>0</xdr:col>
      <xdr:colOff>1266825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0</xdr:row>
      <xdr:rowOff>171450</xdr:rowOff>
    </xdr:from>
    <xdr:to>
      <xdr:col>6</xdr:col>
      <xdr:colOff>1000125</xdr:colOff>
      <xdr:row>2</xdr:row>
      <xdr:rowOff>76200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9258300" y="171450"/>
          <a:ext cx="1095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Fecha: 07/07/2023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82"/>
  <sheetViews>
    <sheetView tabSelected="1" zoomScale="120" zoomScaleNormal="120" zoomScalePageLayoutView="0" workbookViewId="0" topLeftCell="A1">
      <selection activeCell="A85" sqref="A85"/>
    </sheetView>
  </sheetViews>
  <sheetFormatPr defaultColWidth="12" defaultRowHeight="12.75"/>
  <cols>
    <col min="1" max="1" width="75.83203125" style="1" customWidth="1"/>
    <col min="2" max="2" width="18" style="1" bestFit="1" customWidth="1"/>
    <col min="3" max="3" width="16.83203125" style="1" customWidth="1"/>
    <col min="4" max="6" width="17.66015625" style="1" bestFit="1" customWidth="1"/>
    <col min="7" max="7" width="18.66015625" style="1" bestFit="1" customWidth="1"/>
    <col min="8" max="16384" width="12" style="1" customWidth="1"/>
  </cols>
  <sheetData>
    <row r="1" spans="1:137" ht="16.5" customHeight="1">
      <c r="A1" s="24" t="s">
        <v>65</v>
      </c>
      <c r="B1" s="24"/>
      <c r="C1" s="24"/>
      <c r="D1" s="24"/>
      <c r="E1" s="24"/>
      <c r="F1" s="24"/>
      <c r="G1" s="2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7" s="7" customFormat="1" ht="14.25" customHeight="1">
      <c r="A2" s="25" t="s">
        <v>66</v>
      </c>
      <c r="B2" s="25"/>
      <c r="C2" s="25"/>
      <c r="D2" s="25"/>
      <c r="E2" s="25"/>
      <c r="F2" s="25"/>
      <c r="G2" s="25"/>
    </row>
    <row r="3" spans="1:7" s="7" customFormat="1" ht="18.75" customHeight="1">
      <c r="A3" s="25" t="s">
        <v>72</v>
      </c>
      <c r="B3" s="25"/>
      <c r="C3" s="25"/>
      <c r="D3" s="25"/>
      <c r="E3" s="25"/>
      <c r="F3" s="25"/>
      <c r="G3" s="25"/>
    </row>
    <row r="4" spans="1:7" s="7" customFormat="1" ht="14.25" customHeight="1">
      <c r="A4" s="25" t="s">
        <v>67</v>
      </c>
      <c r="B4" s="25"/>
      <c r="C4" s="25"/>
      <c r="D4" s="25"/>
      <c r="E4" s="25"/>
      <c r="F4" s="25"/>
      <c r="G4" s="25"/>
    </row>
    <row r="5" spans="1:7" s="7" customFormat="1" ht="18.75" customHeight="1">
      <c r="A5" s="26" t="s">
        <v>74</v>
      </c>
      <c r="B5" s="26"/>
      <c r="C5" s="26"/>
      <c r="D5" s="26"/>
      <c r="E5" s="26"/>
      <c r="F5" s="26"/>
      <c r="G5" s="26"/>
    </row>
    <row r="6" spans="1:7" ht="15" customHeight="1">
      <c r="A6" s="27" t="s">
        <v>73</v>
      </c>
      <c r="B6" s="29" t="s">
        <v>0</v>
      </c>
      <c r="C6" s="29"/>
      <c r="D6" s="29"/>
      <c r="E6" s="29"/>
      <c r="F6" s="29"/>
      <c r="G6" s="30"/>
    </row>
    <row r="7" spans="1:7" ht="29.25" customHeight="1">
      <c r="A7" s="28"/>
      <c r="B7" s="10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</row>
    <row r="8" spans="1:7" ht="4.5" customHeight="1">
      <c r="A8" s="2"/>
      <c r="B8" s="17"/>
      <c r="C8" s="17"/>
      <c r="D8" s="17"/>
      <c r="E8" s="17"/>
      <c r="F8" s="17"/>
      <c r="G8" s="17"/>
    </row>
    <row r="9" spans="1:7" ht="11.25">
      <c r="A9" s="3" t="s">
        <v>7</v>
      </c>
      <c r="B9" s="16"/>
      <c r="C9" s="16"/>
      <c r="D9" s="16"/>
      <c r="E9" s="16"/>
      <c r="F9" s="16"/>
      <c r="G9" s="16"/>
    </row>
    <row r="10" spans="1:7" ht="11.25">
      <c r="A10" s="4" t="s">
        <v>8</v>
      </c>
      <c r="B10" s="15">
        <v>310908461.56</v>
      </c>
      <c r="C10" s="15">
        <v>0</v>
      </c>
      <c r="D10" s="18">
        <v>310908461.56</v>
      </c>
      <c r="E10" s="15">
        <v>321613227.93</v>
      </c>
      <c r="F10" s="15">
        <v>321613227.93</v>
      </c>
      <c r="G10" s="18">
        <f aca="true" t="shared" si="0" ref="G10:G79">F10-B10</f>
        <v>10704766.370000005</v>
      </c>
    </row>
    <row r="11" spans="1:7" ht="11.25">
      <c r="A11" s="4" t="s">
        <v>9</v>
      </c>
      <c r="B11" s="15">
        <v>0</v>
      </c>
      <c r="C11" s="15">
        <v>0</v>
      </c>
      <c r="D11" s="18">
        <f>+B11+C11</f>
        <v>0</v>
      </c>
      <c r="E11" s="15">
        <v>0</v>
      </c>
      <c r="F11" s="15">
        <v>0</v>
      </c>
      <c r="G11" s="18">
        <f t="shared" si="0"/>
        <v>0</v>
      </c>
    </row>
    <row r="12" spans="1:7" ht="11.25">
      <c r="A12" s="4" t="s">
        <v>10</v>
      </c>
      <c r="B12" s="15">
        <v>0</v>
      </c>
      <c r="C12" s="15">
        <v>0</v>
      </c>
      <c r="D12" s="18">
        <f>+B12+C12</f>
        <v>0</v>
      </c>
      <c r="E12" s="15">
        <v>0</v>
      </c>
      <c r="F12" s="15">
        <v>0</v>
      </c>
      <c r="G12" s="18">
        <f t="shared" si="0"/>
        <v>0</v>
      </c>
    </row>
    <row r="13" spans="1:7" ht="11.25">
      <c r="A13" s="4" t="s">
        <v>11</v>
      </c>
      <c r="B13" s="15">
        <v>171045207.03</v>
      </c>
      <c r="C13" s="15">
        <v>-6606177.14</v>
      </c>
      <c r="D13" s="18">
        <f>B13+C13</f>
        <v>164439029.89000002</v>
      </c>
      <c r="E13" s="15">
        <v>195051643.74</v>
      </c>
      <c r="F13" s="15">
        <v>195051643.74</v>
      </c>
      <c r="G13" s="18">
        <f t="shared" si="0"/>
        <v>24006436.71000001</v>
      </c>
    </row>
    <row r="14" spans="1:7" ht="11.25">
      <c r="A14" s="4" t="s">
        <v>12</v>
      </c>
      <c r="B14" s="15">
        <v>1716005.18</v>
      </c>
      <c r="C14" s="15">
        <v>11360537.14</v>
      </c>
      <c r="D14" s="18">
        <f>B14+C14</f>
        <v>13076542.32</v>
      </c>
      <c r="E14" s="15">
        <v>13471084.95</v>
      </c>
      <c r="F14" s="15">
        <v>13471084.95</v>
      </c>
      <c r="G14" s="18">
        <f t="shared" si="0"/>
        <v>11755079.77</v>
      </c>
    </row>
    <row r="15" spans="1:7" ht="11.25">
      <c r="A15" s="4" t="s">
        <v>13</v>
      </c>
      <c r="B15" s="15">
        <v>14772969.72</v>
      </c>
      <c r="C15" s="15">
        <v>0</v>
      </c>
      <c r="D15" s="18">
        <f>B15+C15</f>
        <v>14772969.72</v>
      </c>
      <c r="E15" s="15">
        <v>26807174.08</v>
      </c>
      <c r="F15" s="15">
        <v>26807174.08</v>
      </c>
      <c r="G15" s="18">
        <f t="shared" si="0"/>
        <v>12034204.359999998</v>
      </c>
    </row>
    <row r="16" spans="1:7" ht="11.25">
      <c r="A16" s="4" t="s">
        <v>71</v>
      </c>
      <c r="B16" s="15">
        <v>0</v>
      </c>
      <c r="C16" s="15">
        <v>0</v>
      </c>
      <c r="D16" s="18">
        <f>+B16+C16</f>
        <v>0</v>
      </c>
      <c r="E16" s="15">
        <v>0</v>
      </c>
      <c r="F16" s="15">
        <v>0</v>
      </c>
      <c r="G16" s="18">
        <f t="shared" si="0"/>
        <v>0</v>
      </c>
    </row>
    <row r="17" spans="1:7" s="12" customFormat="1" ht="11.25">
      <c r="A17" s="21" t="s">
        <v>14</v>
      </c>
      <c r="B17" s="19">
        <f>SUM(B18:B28)</f>
        <v>215367366.18</v>
      </c>
      <c r="C17" s="19">
        <f>SUM(C18:C28)</f>
        <v>151732469.63</v>
      </c>
      <c r="D17" s="19">
        <f>SUM(D18:D28)</f>
        <v>367099835.81</v>
      </c>
      <c r="E17" s="19">
        <f>SUM(E18:E28)</f>
        <v>295268778</v>
      </c>
      <c r="F17" s="19">
        <f>SUM(F18:F28)</f>
        <v>295268778</v>
      </c>
      <c r="G17" s="19">
        <f t="shared" si="0"/>
        <v>79901411.82</v>
      </c>
    </row>
    <row r="18" spans="1:7" ht="11.25">
      <c r="A18" s="13" t="s">
        <v>15</v>
      </c>
      <c r="B18" s="15">
        <v>170653134.5</v>
      </c>
      <c r="C18" s="15">
        <v>61078954</v>
      </c>
      <c r="D18" s="15">
        <f>+B18+C18</f>
        <v>231732088.5</v>
      </c>
      <c r="E18" s="15">
        <v>226250511</v>
      </c>
      <c r="F18" s="15">
        <v>226250511</v>
      </c>
      <c r="G18" s="18">
        <f t="shared" si="0"/>
        <v>55597376.5</v>
      </c>
    </row>
    <row r="19" spans="1:7" ht="11.25">
      <c r="A19" s="13" t="s">
        <v>16</v>
      </c>
      <c r="B19" s="15">
        <v>25291486.18</v>
      </c>
      <c r="C19" s="15">
        <v>59234606.63</v>
      </c>
      <c r="D19" s="15">
        <f>B19+C19</f>
        <v>84526092.81</v>
      </c>
      <c r="E19" s="15">
        <v>26200152</v>
      </c>
      <c r="F19" s="15">
        <v>26200152</v>
      </c>
      <c r="G19" s="18">
        <f t="shared" si="0"/>
        <v>908665.8200000003</v>
      </c>
    </row>
    <row r="20" spans="1:7" ht="11.25">
      <c r="A20" s="13" t="s">
        <v>17</v>
      </c>
      <c r="B20" s="15">
        <v>3706301.5</v>
      </c>
      <c r="C20" s="15">
        <v>10186564</v>
      </c>
      <c r="D20" s="15">
        <f>B20+C20</f>
        <v>13892865.5</v>
      </c>
      <c r="E20" s="15">
        <v>8068383</v>
      </c>
      <c r="F20" s="15">
        <v>8068383</v>
      </c>
      <c r="G20" s="15">
        <f t="shared" si="0"/>
        <v>4362081.5</v>
      </c>
    </row>
    <row r="21" spans="1:7" ht="11.25">
      <c r="A21" s="13" t="s">
        <v>18</v>
      </c>
      <c r="B21" s="15">
        <v>257890.5</v>
      </c>
      <c r="C21" s="15">
        <v>-515781</v>
      </c>
      <c r="D21" s="18">
        <f>+B21+C21</f>
        <v>-257890.5</v>
      </c>
      <c r="E21" s="15">
        <v>0</v>
      </c>
      <c r="F21" s="15">
        <v>0</v>
      </c>
      <c r="G21" s="18">
        <f t="shared" si="0"/>
        <v>-257890.5</v>
      </c>
    </row>
    <row r="22" spans="1:7" ht="11.25">
      <c r="A22" s="13" t="s">
        <v>19</v>
      </c>
      <c r="B22" s="15">
        <v>0</v>
      </c>
      <c r="C22" s="15">
        <v>0</v>
      </c>
      <c r="D22" s="18">
        <f>+B22+C22</f>
        <v>0</v>
      </c>
      <c r="E22" s="15">
        <v>0</v>
      </c>
      <c r="F22" s="15">
        <v>0</v>
      </c>
      <c r="G22" s="18">
        <f t="shared" si="0"/>
        <v>0</v>
      </c>
    </row>
    <row r="23" spans="1:7" ht="11.25">
      <c r="A23" s="13" t="s">
        <v>70</v>
      </c>
      <c r="B23" s="15">
        <v>1387399.5</v>
      </c>
      <c r="C23" s="15">
        <v>3833640</v>
      </c>
      <c r="D23" s="15">
        <f>B23+C23</f>
        <v>5221039.5</v>
      </c>
      <c r="E23" s="15">
        <v>2812516</v>
      </c>
      <c r="F23" s="15">
        <v>2812516</v>
      </c>
      <c r="G23" s="18">
        <f t="shared" si="0"/>
        <v>1425116.5</v>
      </c>
    </row>
    <row r="24" spans="1:7" ht="11.25">
      <c r="A24" s="13" t="s">
        <v>20</v>
      </c>
      <c r="B24" s="15">
        <v>0</v>
      </c>
      <c r="C24" s="15">
        <v>0</v>
      </c>
      <c r="D24" s="15">
        <f>+B24+C24</f>
        <v>0</v>
      </c>
      <c r="E24" s="15">
        <v>0</v>
      </c>
      <c r="F24" s="15">
        <v>0</v>
      </c>
      <c r="G24" s="18">
        <f t="shared" si="0"/>
        <v>0</v>
      </c>
    </row>
    <row r="25" spans="1:7" ht="11.25">
      <c r="A25" s="13" t="s">
        <v>21</v>
      </c>
      <c r="B25" s="15">
        <v>0</v>
      </c>
      <c r="C25" s="15">
        <v>0</v>
      </c>
      <c r="D25" s="15">
        <f>+B25+C25</f>
        <v>0</v>
      </c>
      <c r="E25" s="15">
        <v>0</v>
      </c>
      <c r="F25" s="15">
        <v>0</v>
      </c>
      <c r="G25" s="18">
        <f t="shared" si="0"/>
        <v>0</v>
      </c>
    </row>
    <row r="26" spans="1:7" ht="11.25">
      <c r="A26" s="13" t="s">
        <v>22</v>
      </c>
      <c r="B26" s="15">
        <v>5249907.5</v>
      </c>
      <c r="C26" s="15">
        <v>5534497</v>
      </c>
      <c r="D26" s="15">
        <f>B26+C26</f>
        <v>10784404.5</v>
      </c>
      <c r="E26" s="15">
        <v>7465189</v>
      </c>
      <c r="F26" s="15">
        <v>7465189</v>
      </c>
      <c r="G26" s="18">
        <f t="shared" si="0"/>
        <v>2215281.5</v>
      </c>
    </row>
    <row r="27" spans="1:7" ht="11.25">
      <c r="A27" s="13" t="s">
        <v>23</v>
      </c>
      <c r="B27" s="15">
        <v>8616712</v>
      </c>
      <c r="C27" s="15">
        <v>12766576</v>
      </c>
      <c r="D27" s="15">
        <f>B27+C27</f>
        <v>21383288</v>
      </c>
      <c r="E27" s="15">
        <v>24449545</v>
      </c>
      <c r="F27" s="15">
        <v>24449545</v>
      </c>
      <c r="G27" s="18">
        <f t="shared" si="0"/>
        <v>15832833</v>
      </c>
    </row>
    <row r="28" spans="1:7" ht="11.25">
      <c r="A28" s="13" t="s">
        <v>24</v>
      </c>
      <c r="B28" s="15">
        <v>204534.5</v>
      </c>
      <c r="C28" s="15">
        <v>-386587</v>
      </c>
      <c r="D28" s="15">
        <f>B28+C28</f>
        <v>-182052.5</v>
      </c>
      <c r="E28" s="15">
        <v>22482</v>
      </c>
      <c r="F28" s="15">
        <v>22482</v>
      </c>
      <c r="G28" s="18">
        <f t="shared" si="0"/>
        <v>-182052.5</v>
      </c>
    </row>
    <row r="29" spans="1:7" s="12" customFormat="1" ht="11.25">
      <c r="A29" s="21" t="s">
        <v>25</v>
      </c>
      <c r="B29" s="19">
        <f>SUM(B30:B34)</f>
        <v>2093052.5</v>
      </c>
      <c r="C29" s="19">
        <f>SUM(C30:C34)</f>
        <v>5240031</v>
      </c>
      <c r="D29" s="19">
        <f>SUM(D30:D34)</f>
        <v>7333083.5</v>
      </c>
      <c r="E29" s="19">
        <f>SUM(E30:E34)</f>
        <v>4571648</v>
      </c>
      <c r="F29" s="19">
        <f>SUM(F30:F34)</f>
        <v>4571648</v>
      </c>
      <c r="G29" s="19">
        <f t="shared" si="0"/>
        <v>2478595.5</v>
      </c>
    </row>
    <row r="30" spans="1:7" ht="11.25">
      <c r="A30" s="13" t="s">
        <v>26</v>
      </c>
      <c r="B30" s="15">
        <v>0</v>
      </c>
      <c r="C30" s="15">
        <v>0</v>
      </c>
      <c r="D30" s="15">
        <f>B30+C30</f>
        <v>0</v>
      </c>
      <c r="E30" s="15">
        <v>0</v>
      </c>
      <c r="F30" s="15">
        <v>0</v>
      </c>
      <c r="G30" s="18">
        <f t="shared" si="0"/>
        <v>0</v>
      </c>
    </row>
    <row r="31" spans="1:7" ht="11.25">
      <c r="A31" s="13" t="s">
        <v>27</v>
      </c>
      <c r="B31" s="15">
        <v>0</v>
      </c>
      <c r="C31" s="15">
        <v>0</v>
      </c>
      <c r="D31" s="15">
        <f>+B31+C31</f>
        <v>0</v>
      </c>
      <c r="E31" s="15">
        <v>0</v>
      </c>
      <c r="F31" s="15">
        <v>0</v>
      </c>
      <c r="G31" s="18">
        <f t="shared" si="0"/>
        <v>0</v>
      </c>
    </row>
    <row r="32" spans="1:7" ht="11.25">
      <c r="A32" s="13" t="s">
        <v>28</v>
      </c>
      <c r="B32" s="15">
        <v>1531804</v>
      </c>
      <c r="C32" s="15">
        <v>3787727</v>
      </c>
      <c r="D32" s="15">
        <f>B32+C32</f>
        <v>5319531</v>
      </c>
      <c r="E32" s="15">
        <v>3404507</v>
      </c>
      <c r="F32" s="15">
        <v>3404507</v>
      </c>
      <c r="G32" s="18">
        <f t="shared" si="0"/>
        <v>1872703</v>
      </c>
    </row>
    <row r="33" spans="1:7" ht="11.25">
      <c r="A33" s="13" t="s">
        <v>29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8">
        <f t="shared" si="0"/>
        <v>0</v>
      </c>
    </row>
    <row r="34" spans="1:7" ht="11.25">
      <c r="A34" s="13" t="s">
        <v>30</v>
      </c>
      <c r="B34" s="15">
        <v>561248.5</v>
      </c>
      <c r="C34" s="15">
        <v>1452304</v>
      </c>
      <c r="D34" s="15">
        <f>B34+C34</f>
        <v>2013552.5</v>
      </c>
      <c r="E34" s="15">
        <v>1167141</v>
      </c>
      <c r="F34" s="15">
        <v>1167141</v>
      </c>
      <c r="G34" s="18">
        <f t="shared" si="0"/>
        <v>605892.5</v>
      </c>
    </row>
    <row r="35" spans="1:7" ht="11.25">
      <c r="A35" s="21" t="s">
        <v>68</v>
      </c>
      <c r="B35" s="19">
        <v>0</v>
      </c>
      <c r="C35" s="19">
        <v>0</v>
      </c>
      <c r="D35" s="20">
        <f>+B35+C35</f>
        <v>0</v>
      </c>
      <c r="E35" s="19">
        <v>0</v>
      </c>
      <c r="F35" s="19">
        <v>0</v>
      </c>
      <c r="G35" s="20">
        <f t="shared" si="0"/>
        <v>0</v>
      </c>
    </row>
    <row r="36" spans="1:7" ht="11.25">
      <c r="A36" s="21" t="s">
        <v>31</v>
      </c>
      <c r="B36" s="19">
        <f>SUM(B37)</f>
        <v>0</v>
      </c>
      <c r="C36" s="19">
        <f>SUM(C37)</f>
        <v>0</v>
      </c>
      <c r="D36" s="19">
        <f>SUM(D37)</f>
        <v>0</v>
      </c>
      <c r="E36" s="19">
        <f>SUM(E37)</f>
        <v>0</v>
      </c>
      <c r="F36" s="19">
        <f>SUM(F37)</f>
        <v>0</v>
      </c>
      <c r="G36" s="20">
        <f t="shared" si="0"/>
        <v>0</v>
      </c>
    </row>
    <row r="37" spans="1:7" ht="11.25">
      <c r="A37" s="13" t="s">
        <v>32</v>
      </c>
      <c r="B37" s="15">
        <v>0</v>
      </c>
      <c r="C37" s="15">
        <v>0</v>
      </c>
      <c r="D37" s="15">
        <f>+B37+C37</f>
        <v>0</v>
      </c>
      <c r="E37" s="15">
        <v>0</v>
      </c>
      <c r="F37" s="15">
        <v>0</v>
      </c>
      <c r="G37" s="15">
        <f>F37-B37</f>
        <v>0</v>
      </c>
    </row>
    <row r="38" spans="1:7" s="12" customFormat="1" ht="11.25">
      <c r="A38" s="21" t="s">
        <v>33</v>
      </c>
      <c r="B38" s="19">
        <f>SUM(B39:B40)</f>
        <v>2721900.31</v>
      </c>
      <c r="C38" s="19">
        <f>SUM(C39:C40)</f>
        <v>0</v>
      </c>
      <c r="D38" s="19">
        <f>SUM(D39:D40)</f>
        <v>2721900.31</v>
      </c>
      <c r="E38" s="19">
        <f>SUM(E39:E40)</f>
        <v>4124804</v>
      </c>
      <c r="F38" s="19">
        <f>SUM(F39:F40)</f>
        <v>4124804</v>
      </c>
      <c r="G38" s="19">
        <f>F38-B38</f>
        <v>1402903.69</v>
      </c>
    </row>
    <row r="39" spans="1:7" s="12" customFormat="1" ht="11.25">
      <c r="A39" s="13" t="s">
        <v>34</v>
      </c>
      <c r="B39" s="15">
        <v>2721900.31</v>
      </c>
      <c r="C39" s="15">
        <v>0</v>
      </c>
      <c r="D39" s="15">
        <f>+B39+C39</f>
        <v>2721900.31</v>
      </c>
      <c r="E39" s="15">
        <v>4124804</v>
      </c>
      <c r="F39" s="15">
        <v>4124804</v>
      </c>
      <c r="G39" s="15">
        <f t="shared" si="0"/>
        <v>1402903.69</v>
      </c>
    </row>
    <row r="40" spans="1:7" s="12" customFormat="1" ht="11.25">
      <c r="A40" s="13" t="s">
        <v>35</v>
      </c>
      <c r="B40" s="15">
        <v>0</v>
      </c>
      <c r="C40" s="15">
        <v>0</v>
      </c>
      <c r="D40" s="15">
        <f>B40+C40</f>
        <v>0</v>
      </c>
      <c r="E40" s="15">
        <v>0</v>
      </c>
      <c r="F40" s="15">
        <v>0</v>
      </c>
      <c r="G40" s="15">
        <f t="shared" si="0"/>
        <v>0</v>
      </c>
    </row>
    <row r="41" spans="1:7" s="12" customFormat="1" ht="11.25">
      <c r="A41" s="14" t="s">
        <v>36</v>
      </c>
      <c r="B41" s="19">
        <f>B10+B11+B12+B13+B14+B15+B16+B17+B29+B35+B36+B38</f>
        <v>718624962.48</v>
      </c>
      <c r="C41" s="19">
        <f>C10+C11+C12+C13+C14+C15+C16+C17+C29+C35+C36+C38</f>
        <v>161726860.63</v>
      </c>
      <c r="D41" s="19">
        <f>D10+D11+D12+D13+D14+D15+D16+D17+D29+D35+D36+D38</f>
        <v>880351823.11</v>
      </c>
      <c r="E41" s="19">
        <f>E10+E11+E12+E13+E14+E15+E16+E17+E29+E35+E36+E38</f>
        <v>860908360.7</v>
      </c>
      <c r="F41" s="19">
        <f>F10+F11+F12+F13+F14+F15+F16+F17+F29+F35+F36+F38</f>
        <v>860908360.7</v>
      </c>
      <c r="G41" s="19">
        <f t="shared" si="0"/>
        <v>142283398.22000003</v>
      </c>
    </row>
    <row r="42" spans="1:7" ht="11.25">
      <c r="A42" s="14" t="s">
        <v>37</v>
      </c>
      <c r="B42" s="15"/>
      <c r="C42" s="15"/>
      <c r="D42" s="15"/>
      <c r="E42" s="15"/>
      <c r="F42" s="15"/>
      <c r="G42" s="15"/>
    </row>
    <row r="43" spans="1:7" ht="4.5" customHeight="1">
      <c r="A43" s="22"/>
      <c r="B43" s="15"/>
      <c r="C43" s="15"/>
      <c r="D43" s="15"/>
      <c r="E43" s="15"/>
      <c r="F43" s="15"/>
      <c r="G43" s="18"/>
    </row>
    <row r="44" spans="1:7" ht="11.25">
      <c r="A44" s="14" t="s">
        <v>38</v>
      </c>
      <c r="B44" s="15"/>
      <c r="C44" s="15"/>
      <c r="D44" s="15"/>
      <c r="E44" s="15"/>
      <c r="F44" s="15"/>
      <c r="G44" s="18"/>
    </row>
    <row r="45" spans="1:7" ht="11.25">
      <c r="A45" s="8" t="s">
        <v>39</v>
      </c>
      <c r="B45" s="19">
        <f>SUM(B46:B55)</f>
        <v>192448769.26000002</v>
      </c>
      <c r="C45" s="19">
        <f>SUM(C46:C55)</f>
        <v>195431870.03</v>
      </c>
      <c r="D45" s="19">
        <f>SUM(D46:D55)</f>
        <v>387880639.28999996</v>
      </c>
      <c r="E45" s="19">
        <f>SUM(E46:E55)</f>
        <v>289873614.28999996</v>
      </c>
      <c r="F45" s="19">
        <f>SUM(F46:F55)</f>
        <v>289873614.28999996</v>
      </c>
      <c r="G45" s="20">
        <f t="shared" si="0"/>
        <v>97424845.02999994</v>
      </c>
    </row>
    <row r="46" spans="1:7" ht="11.25">
      <c r="A46" s="13" t="s">
        <v>40</v>
      </c>
      <c r="B46" s="18">
        <v>0</v>
      </c>
      <c r="C46" s="15">
        <v>0</v>
      </c>
      <c r="D46" s="18">
        <f aca="true" t="shared" si="1" ref="D46:D63">+B46+C46</f>
        <v>0</v>
      </c>
      <c r="E46" s="15">
        <v>0</v>
      </c>
      <c r="F46" s="15">
        <v>0</v>
      </c>
      <c r="G46" s="18">
        <f t="shared" si="0"/>
        <v>0</v>
      </c>
    </row>
    <row r="47" spans="1:7" ht="11.25">
      <c r="A47" s="13" t="s">
        <v>41</v>
      </c>
      <c r="B47" s="18">
        <v>0</v>
      </c>
      <c r="C47" s="15">
        <v>0</v>
      </c>
      <c r="D47" s="18">
        <f t="shared" si="1"/>
        <v>0</v>
      </c>
      <c r="E47" s="15">
        <v>0</v>
      </c>
      <c r="F47" s="15">
        <v>0</v>
      </c>
      <c r="G47" s="18">
        <f t="shared" si="0"/>
        <v>0</v>
      </c>
    </row>
    <row r="48" spans="1:7" ht="11.25">
      <c r="A48" s="13" t="s">
        <v>42</v>
      </c>
      <c r="B48" s="15">
        <v>38992362.4</v>
      </c>
      <c r="C48" s="15">
        <v>14624297.6</v>
      </c>
      <c r="D48" s="15">
        <f>B48+C48</f>
        <v>53616660</v>
      </c>
      <c r="E48" s="15">
        <v>55565412</v>
      </c>
      <c r="F48" s="15">
        <v>55565412</v>
      </c>
      <c r="G48" s="18">
        <f t="shared" si="0"/>
        <v>16573049.600000001</v>
      </c>
    </row>
    <row r="49" spans="1:7" ht="22.5">
      <c r="A49" s="23" t="s">
        <v>43</v>
      </c>
      <c r="B49" s="15">
        <v>150953651.56</v>
      </c>
      <c r="C49" s="15">
        <v>32393619.94</v>
      </c>
      <c r="D49" s="15">
        <f>B49+C49</f>
        <v>183347271.5</v>
      </c>
      <c r="E49" s="15">
        <v>167150460</v>
      </c>
      <c r="F49" s="15">
        <v>167150460</v>
      </c>
      <c r="G49" s="18">
        <f t="shared" si="0"/>
        <v>16196808.439999998</v>
      </c>
    </row>
    <row r="50" spans="1:7" ht="11.25">
      <c r="A50" s="13" t="s">
        <v>44</v>
      </c>
      <c r="B50" s="15">
        <v>2502755.3</v>
      </c>
      <c r="C50" s="15">
        <v>1313952.49</v>
      </c>
      <c r="D50" s="15">
        <f t="shared" si="1"/>
        <v>3816707.79</v>
      </c>
      <c r="E50" s="15">
        <v>3217742.29</v>
      </c>
      <c r="F50" s="15">
        <v>3217742.29</v>
      </c>
      <c r="G50" s="15">
        <f t="shared" si="0"/>
        <v>714986.9900000002</v>
      </c>
    </row>
    <row r="51" spans="1:7" ht="11.25">
      <c r="A51" s="13" t="s">
        <v>45</v>
      </c>
      <c r="B51" s="18">
        <v>0</v>
      </c>
      <c r="C51" s="15">
        <v>0</v>
      </c>
      <c r="D51" s="18">
        <f t="shared" si="1"/>
        <v>0</v>
      </c>
      <c r="E51" s="18">
        <v>0</v>
      </c>
      <c r="F51" s="18">
        <v>0</v>
      </c>
      <c r="G51" s="18">
        <f t="shared" si="0"/>
        <v>0</v>
      </c>
    </row>
    <row r="52" spans="1:7" ht="11.25">
      <c r="A52" s="13" t="s">
        <v>46</v>
      </c>
      <c r="B52" s="18">
        <v>0</v>
      </c>
      <c r="C52" s="15">
        <v>0</v>
      </c>
      <c r="D52" s="18">
        <f t="shared" si="1"/>
        <v>0</v>
      </c>
      <c r="E52" s="18">
        <v>0</v>
      </c>
      <c r="F52" s="18">
        <v>0</v>
      </c>
      <c r="G52" s="18">
        <f t="shared" si="0"/>
        <v>0</v>
      </c>
    </row>
    <row r="53" spans="1:7" ht="11.25">
      <c r="A53" s="13" t="s">
        <v>47</v>
      </c>
      <c r="B53" s="18">
        <v>0</v>
      </c>
      <c r="C53" s="15">
        <v>0</v>
      </c>
      <c r="D53" s="18">
        <f t="shared" si="1"/>
        <v>0</v>
      </c>
      <c r="E53" s="18">
        <v>0</v>
      </c>
      <c r="F53" s="18">
        <v>0</v>
      </c>
      <c r="G53" s="18">
        <f t="shared" si="0"/>
        <v>0</v>
      </c>
    </row>
    <row r="54" spans="1:7" ht="11.25">
      <c r="A54" s="13" t="s">
        <v>75</v>
      </c>
      <c r="B54" s="18">
        <v>0</v>
      </c>
      <c r="C54" s="15">
        <v>138600000</v>
      </c>
      <c r="D54" s="18">
        <f t="shared" si="1"/>
        <v>138600000</v>
      </c>
      <c r="E54" s="18">
        <v>55440000</v>
      </c>
      <c r="F54" s="18">
        <v>55440000</v>
      </c>
      <c r="G54" s="18">
        <f t="shared" si="0"/>
        <v>55440000</v>
      </c>
    </row>
    <row r="55" spans="1:7" ht="11.25">
      <c r="A55" s="13" t="s">
        <v>76</v>
      </c>
      <c r="B55" s="18">
        <v>0</v>
      </c>
      <c r="C55" s="15">
        <v>8500000</v>
      </c>
      <c r="D55" s="18">
        <f t="shared" si="1"/>
        <v>8500000</v>
      </c>
      <c r="E55" s="18">
        <v>8500000</v>
      </c>
      <c r="F55" s="18">
        <v>8500000</v>
      </c>
      <c r="G55" s="18">
        <f t="shared" si="0"/>
        <v>8500000</v>
      </c>
    </row>
    <row r="56" spans="1:7" ht="11.25">
      <c r="A56" s="8" t="s">
        <v>48</v>
      </c>
      <c r="B56" s="18">
        <f>SUM(B57:B60)</f>
        <v>0</v>
      </c>
      <c r="C56" s="15">
        <v>0</v>
      </c>
      <c r="D56" s="18">
        <f>SUM(D57:D60)</f>
        <v>0</v>
      </c>
      <c r="E56" s="18">
        <f>SUM(E57:E60)</f>
        <v>0</v>
      </c>
      <c r="F56" s="18">
        <f>SUM(F57:F60)</f>
        <v>0</v>
      </c>
      <c r="G56" s="18">
        <f t="shared" si="0"/>
        <v>0</v>
      </c>
    </row>
    <row r="57" spans="1:7" ht="11.25">
      <c r="A57" s="13" t="s">
        <v>49</v>
      </c>
      <c r="B57" s="18">
        <v>0</v>
      </c>
      <c r="C57" s="15">
        <v>0</v>
      </c>
      <c r="D57" s="18">
        <f t="shared" si="1"/>
        <v>0</v>
      </c>
      <c r="E57" s="18">
        <v>0</v>
      </c>
      <c r="F57" s="18">
        <v>0</v>
      </c>
      <c r="G57" s="18">
        <f t="shared" si="0"/>
        <v>0</v>
      </c>
    </row>
    <row r="58" spans="1:7" ht="11.25">
      <c r="A58" s="13" t="s">
        <v>50</v>
      </c>
      <c r="B58" s="18">
        <v>0</v>
      </c>
      <c r="C58" s="15">
        <v>0</v>
      </c>
      <c r="D58" s="18">
        <f t="shared" si="1"/>
        <v>0</v>
      </c>
      <c r="E58" s="18">
        <v>0</v>
      </c>
      <c r="F58" s="18">
        <v>0</v>
      </c>
      <c r="G58" s="18">
        <f t="shared" si="0"/>
        <v>0</v>
      </c>
    </row>
    <row r="59" spans="1:7" ht="11.25">
      <c r="A59" s="13" t="s">
        <v>51</v>
      </c>
      <c r="B59" s="18">
        <v>0</v>
      </c>
      <c r="C59" s="15">
        <v>0</v>
      </c>
      <c r="D59" s="18">
        <f t="shared" si="1"/>
        <v>0</v>
      </c>
      <c r="E59" s="18">
        <v>0</v>
      </c>
      <c r="F59" s="18">
        <v>0</v>
      </c>
      <c r="G59" s="18">
        <f t="shared" si="0"/>
        <v>0</v>
      </c>
    </row>
    <row r="60" spans="1:7" ht="11.25">
      <c r="A60" s="13" t="s">
        <v>52</v>
      </c>
      <c r="B60" s="18">
        <v>0</v>
      </c>
      <c r="C60" s="15">
        <v>0</v>
      </c>
      <c r="D60" s="18">
        <f t="shared" si="1"/>
        <v>0</v>
      </c>
      <c r="E60" s="18">
        <v>0</v>
      </c>
      <c r="F60" s="18">
        <v>0</v>
      </c>
      <c r="G60" s="18">
        <f t="shared" si="0"/>
        <v>0</v>
      </c>
    </row>
    <row r="61" spans="1:7" ht="11.25">
      <c r="A61" s="8" t="s">
        <v>53</v>
      </c>
      <c r="B61" s="18">
        <f>SUM(B62:B63)</f>
        <v>0</v>
      </c>
      <c r="C61" s="15">
        <v>0</v>
      </c>
      <c r="D61" s="18">
        <f>SUM(D62:D63)</f>
        <v>0</v>
      </c>
      <c r="E61" s="18">
        <f>SUM(E62:E63)</f>
        <v>0</v>
      </c>
      <c r="F61" s="18">
        <f>SUM(F62:F63)</f>
        <v>0</v>
      </c>
      <c r="G61" s="18">
        <f t="shared" si="0"/>
        <v>0</v>
      </c>
    </row>
    <row r="62" spans="1:7" ht="11.25">
      <c r="A62" s="13" t="s">
        <v>54</v>
      </c>
      <c r="B62" s="18">
        <v>0</v>
      </c>
      <c r="C62" s="15">
        <v>0</v>
      </c>
      <c r="D62" s="18">
        <f t="shared" si="1"/>
        <v>0</v>
      </c>
      <c r="E62" s="18">
        <v>0</v>
      </c>
      <c r="F62" s="18">
        <v>0</v>
      </c>
      <c r="G62" s="18">
        <f t="shared" si="0"/>
        <v>0</v>
      </c>
    </row>
    <row r="63" spans="1:7" ht="11.25">
      <c r="A63" s="13" t="s">
        <v>55</v>
      </c>
      <c r="B63" s="18">
        <v>0</v>
      </c>
      <c r="C63" s="15">
        <v>0</v>
      </c>
      <c r="D63" s="18">
        <f t="shared" si="1"/>
        <v>0</v>
      </c>
      <c r="E63" s="18">
        <v>0</v>
      </c>
      <c r="F63" s="18">
        <v>0</v>
      </c>
      <c r="G63" s="18">
        <f t="shared" si="0"/>
        <v>0</v>
      </c>
    </row>
    <row r="64" spans="1:7" ht="11.25" hidden="1">
      <c r="A64" s="13"/>
      <c r="B64" s="18"/>
      <c r="C64" s="15"/>
      <c r="D64" s="18"/>
      <c r="E64" s="18"/>
      <c r="F64" s="18"/>
      <c r="G64" s="18"/>
    </row>
    <row r="65" spans="1:7" ht="11.25" hidden="1">
      <c r="A65" s="13"/>
      <c r="B65" s="18"/>
      <c r="C65" s="15"/>
      <c r="D65" s="18"/>
      <c r="E65" s="18"/>
      <c r="F65" s="18"/>
      <c r="G65" s="18"/>
    </row>
    <row r="66" spans="1:7" ht="11.25">
      <c r="A66" s="8" t="s">
        <v>69</v>
      </c>
      <c r="B66" s="15">
        <f>SUM(B67:B68)</f>
        <v>0</v>
      </c>
      <c r="C66" s="15">
        <f>SUM(C67:C68)</f>
        <v>427892.86</v>
      </c>
      <c r="D66" s="15">
        <f>SUM(D67:D68)</f>
        <v>427892.86</v>
      </c>
      <c r="E66" s="15">
        <f>SUM(E67:E68)</f>
        <v>2072901.24</v>
      </c>
      <c r="F66" s="15">
        <f>SUM(F67:F68)</f>
        <v>2072901.24</v>
      </c>
      <c r="G66" s="20">
        <f t="shared" si="0"/>
        <v>2072901.24</v>
      </c>
    </row>
    <row r="67" spans="1:7" ht="11.25">
      <c r="A67" s="8" t="s">
        <v>77</v>
      </c>
      <c r="B67" s="15">
        <v>0</v>
      </c>
      <c r="C67" s="15">
        <v>427892.86</v>
      </c>
      <c r="D67" s="18">
        <f>+B67+C67</f>
        <v>427892.86</v>
      </c>
      <c r="E67" s="15">
        <v>2072901.24</v>
      </c>
      <c r="F67" s="15">
        <v>2072901.24</v>
      </c>
      <c r="G67" s="18">
        <f t="shared" si="0"/>
        <v>2072901.24</v>
      </c>
    </row>
    <row r="68" spans="1:7" ht="11.25" hidden="1">
      <c r="A68" s="8" t="s">
        <v>78</v>
      </c>
      <c r="B68" s="15">
        <v>0</v>
      </c>
      <c r="C68" s="15">
        <v>0</v>
      </c>
      <c r="D68" s="18">
        <v>0</v>
      </c>
      <c r="E68" s="15">
        <v>0</v>
      </c>
      <c r="F68" s="15">
        <v>0</v>
      </c>
      <c r="G68" s="18">
        <f>F68-B68</f>
        <v>0</v>
      </c>
    </row>
    <row r="69" spans="1:7" ht="11.25">
      <c r="A69" s="8" t="s">
        <v>56</v>
      </c>
      <c r="B69" s="15">
        <v>8837.5</v>
      </c>
      <c r="C69" s="15">
        <v>-17675</v>
      </c>
      <c r="D69" s="15">
        <f>B69+C69</f>
        <v>-8837.5</v>
      </c>
      <c r="E69" s="15">
        <v>0</v>
      </c>
      <c r="F69" s="15">
        <v>0</v>
      </c>
      <c r="G69" s="15">
        <f t="shared" si="0"/>
        <v>-8837.5</v>
      </c>
    </row>
    <row r="70" spans="1:7" ht="11.25">
      <c r="A70" s="14" t="s">
        <v>57</v>
      </c>
      <c r="B70" s="19">
        <f>B45+B56+B61+B66+B69</f>
        <v>192457606.76000002</v>
      </c>
      <c r="C70" s="19">
        <f>C45+C56+C61+C66+C69</f>
        <v>195842087.89000002</v>
      </c>
      <c r="D70" s="19">
        <f>D45+D56+D61+D66+D69</f>
        <v>388299694.65</v>
      </c>
      <c r="E70" s="19">
        <f>E45+E56+E61+E66+E69</f>
        <v>291946515.53</v>
      </c>
      <c r="F70" s="19">
        <f>F45+F56+F61+F66+F69</f>
        <v>291946515.53</v>
      </c>
      <c r="G70" s="20">
        <f t="shared" si="0"/>
        <v>99488908.76999995</v>
      </c>
    </row>
    <row r="71" spans="1:7" ht="3" customHeight="1">
      <c r="A71" s="22"/>
      <c r="B71" s="15"/>
      <c r="C71" s="15"/>
      <c r="D71" s="15"/>
      <c r="E71" s="15"/>
      <c r="F71" s="15"/>
      <c r="G71" s="18"/>
    </row>
    <row r="72" spans="1:7" ht="11.25">
      <c r="A72" s="14" t="s">
        <v>58</v>
      </c>
      <c r="B72" s="19">
        <f>SUM(B73)</f>
        <v>0</v>
      </c>
      <c r="C72" s="19">
        <f>SUM(C73)</f>
        <v>0</v>
      </c>
      <c r="D72" s="19">
        <f>SUM(D73)</f>
        <v>0</v>
      </c>
      <c r="E72" s="19">
        <f>SUM(E73)</f>
        <v>0</v>
      </c>
      <c r="F72" s="19">
        <f>SUM(F73)</f>
        <v>0</v>
      </c>
      <c r="G72" s="20">
        <f t="shared" si="0"/>
        <v>0</v>
      </c>
    </row>
    <row r="73" spans="1:7" ht="11.25">
      <c r="A73" s="8" t="s">
        <v>59</v>
      </c>
      <c r="B73" s="15">
        <v>0</v>
      </c>
      <c r="C73" s="15">
        <v>0</v>
      </c>
      <c r="D73" s="15">
        <f>B73+C73</f>
        <v>0</v>
      </c>
      <c r="E73" s="15">
        <v>0</v>
      </c>
      <c r="F73" s="15">
        <v>0</v>
      </c>
      <c r="G73" s="18">
        <f t="shared" si="0"/>
        <v>0</v>
      </c>
    </row>
    <row r="74" spans="1:7" ht="0.75" customHeight="1">
      <c r="A74" s="22"/>
      <c r="B74" s="15"/>
      <c r="C74" s="15"/>
      <c r="D74" s="15"/>
      <c r="E74" s="15"/>
      <c r="F74" s="15"/>
      <c r="G74" s="18"/>
    </row>
    <row r="75" spans="1:7" ht="11.25">
      <c r="A75" s="14" t="s">
        <v>60</v>
      </c>
      <c r="B75" s="19">
        <f>B41+B70+B72</f>
        <v>911082569.24</v>
      </c>
      <c r="C75" s="19">
        <f>C41+C70+C72</f>
        <v>357568948.52</v>
      </c>
      <c r="D75" s="19">
        <f>D41+D70+D72</f>
        <v>1268651517.76</v>
      </c>
      <c r="E75" s="19">
        <f>E41+E70+E72</f>
        <v>1152854876.23</v>
      </c>
      <c r="F75" s="19">
        <f>F41+F70+F72</f>
        <v>1152854876.23</v>
      </c>
      <c r="G75" s="20">
        <f>F75-B75</f>
        <v>241772306.99</v>
      </c>
    </row>
    <row r="76" spans="1:7" ht="4.5" customHeight="1">
      <c r="A76" s="22"/>
      <c r="B76" s="15"/>
      <c r="C76" s="15"/>
      <c r="D76" s="15"/>
      <c r="E76" s="15"/>
      <c r="F76" s="15"/>
      <c r="G76" s="18"/>
    </row>
    <row r="77" spans="1:7" ht="11.25">
      <c r="A77" s="14" t="s">
        <v>61</v>
      </c>
      <c r="B77" s="15"/>
      <c r="C77" s="15"/>
      <c r="D77" s="15"/>
      <c r="E77" s="15"/>
      <c r="F77" s="15"/>
      <c r="G77" s="18"/>
    </row>
    <row r="78" spans="1:7" ht="11.25">
      <c r="A78" s="8" t="s">
        <v>62</v>
      </c>
      <c r="B78" s="15">
        <v>0</v>
      </c>
      <c r="C78" s="15">
        <f>+C73</f>
        <v>0</v>
      </c>
      <c r="D78" s="15">
        <f>+D73</f>
        <v>0</v>
      </c>
      <c r="E78" s="15">
        <f>+E73</f>
        <v>0</v>
      </c>
      <c r="F78" s="15">
        <f>+F73</f>
        <v>0</v>
      </c>
      <c r="G78" s="15">
        <f t="shared" si="0"/>
        <v>0</v>
      </c>
    </row>
    <row r="79" spans="1:7" ht="11.25">
      <c r="A79" s="8" t="s">
        <v>63</v>
      </c>
      <c r="B79" s="18">
        <v>0</v>
      </c>
      <c r="C79" s="18">
        <v>0</v>
      </c>
      <c r="D79" s="18">
        <f>+B79+C79</f>
        <v>0</v>
      </c>
      <c r="E79" s="18">
        <v>0</v>
      </c>
      <c r="F79" s="18">
        <v>0</v>
      </c>
      <c r="G79" s="18">
        <f t="shared" si="0"/>
        <v>0</v>
      </c>
    </row>
    <row r="80" spans="1:7" ht="11.25">
      <c r="A80" s="4" t="s">
        <v>64</v>
      </c>
      <c r="B80" s="20">
        <f>B78+B79</f>
        <v>0</v>
      </c>
      <c r="C80" s="20">
        <f>C78+C79</f>
        <v>0</v>
      </c>
      <c r="D80" s="20">
        <f>D78+D79</f>
        <v>0</v>
      </c>
      <c r="E80" s="20">
        <f>E78+E79</f>
        <v>0</v>
      </c>
      <c r="F80" s="20">
        <f>F78+F79</f>
        <v>0</v>
      </c>
      <c r="G80" s="20">
        <f>F80-B80</f>
        <v>0</v>
      </c>
    </row>
    <row r="81" spans="1:7" ht="4.5" customHeight="1">
      <c r="A81" s="5"/>
      <c r="B81" s="11"/>
      <c r="C81" s="11"/>
      <c r="D81" s="11"/>
      <c r="E81" s="11"/>
      <c r="F81" s="11"/>
      <c r="G81" s="11"/>
    </row>
    <row r="82" spans="2:7" ht="11.25">
      <c r="B82" s="9"/>
      <c r="C82" s="9"/>
      <c r="D82" s="9"/>
      <c r="E82" s="9"/>
      <c r="F82" s="9"/>
      <c r="G82" s="9"/>
    </row>
  </sheetData>
  <sheetProtection/>
  <mergeCells count="7">
    <mergeCell ref="A1:G1"/>
    <mergeCell ref="A2:G2"/>
    <mergeCell ref="A3:G3"/>
    <mergeCell ref="A4:G4"/>
    <mergeCell ref="A5:G5"/>
    <mergeCell ref="A6:A7"/>
    <mergeCell ref="B6:G6"/>
  </mergeCells>
  <printOptions horizontalCentered="1"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scale="67" r:id="rId4"/>
  <headerFooter>
    <oddFooter>&amp;R&amp;P/&amp;N</oddFooter>
  </headerFooter>
  <ignoredErrors>
    <ignoredError sqref="D13 D23 D48 D3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Dalia Salgado Wences</cp:lastModifiedBy>
  <cp:lastPrinted>2022-07-28T19:02:34Z</cp:lastPrinted>
  <dcterms:created xsi:type="dcterms:W3CDTF">2017-01-11T21:37:25Z</dcterms:created>
  <dcterms:modified xsi:type="dcterms:W3CDTF">2023-07-12T17:38:20Z</dcterms:modified>
  <cp:category/>
  <cp:version/>
  <cp:contentType/>
  <cp:contentStatus/>
</cp:coreProperties>
</file>